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.moens\Dropbox\CAMPAGNE OPEN JEUGDWERK\"/>
    </mc:Choice>
  </mc:AlternateContent>
  <xr:revisionPtr revIDLastSave="0" documentId="8_{E9D919C4-DB83-4891-9B58-E57D26A4FD19}" xr6:coauthVersionLast="47" xr6:coauthVersionMax="47" xr10:uidLastSave="{00000000-0000-0000-0000-000000000000}"/>
  <bookViews>
    <workbookView xWindow="-120" yWindow="-120" windowWidth="20730" windowHeight="11160" activeTab="1" xr2:uid="{9AE63803-C634-4BBE-84B8-ADBB069FCD62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18" i="2"/>
  <c r="G17" i="2"/>
  <c r="G16" i="2"/>
  <c r="G14" i="2"/>
  <c r="G11" i="2"/>
  <c r="G10" i="2"/>
  <c r="G9" i="2"/>
  <c r="G7" i="2"/>
  <c r="B20" i="2"/>
  <c r="D20" i="2"/>
  <c r="D12" i="2"/>
  <c r="G12" i="2" s="1"/>
  <c r="D6" i="2"/>
  <c r="G6" i="2" s="1"/>
  <c r="G20" i="2" l="1"/>
  <c r="D32" i="1"/>
  <c r="D20" i="1"/>
  <c r="D41" i="1" l="1"/>
  <c r="B41" i="1"/>
  <c r="D31" i="1"/>
  <c r="B31" i="1"/>
  <c r="D6" i="1"/>
  <c r="D18" i="1"/>
  <c r="B18" i="1"/>
  <c r="B6" i="1" l="1"/>
  <c r="D8" i="1" l="1"/>
</calcChain>
</file>

<file path=xl/sharedStrings.xml><?xml version="1.0" encoding="utf-8"?>
<sst xmlns="http://schemas.openxmlformats.org/spreadsheetml/2006/main" count="82" uniqueCount="67">
  <si>
    <t>Kost jeugdhuis 'MEDIAAN'*</t>
  </si>
  <si>
    <t>Huur, afbetaling lening, erfpacht</t>
  </si>
  <si>
    <t>Energie (gas, elektriciteit,…)</t>
  </si>
  <si>
    <t>Water</t>
  </si>
  <si>
    <t>Auteursrechten (Unisono jaartarief)</t>
  </si>
  <si>
    <t>Kosten onderhoud, herstellingen en kuisen</t>
  </si>
  <si>
    <t>Aankoop muziek, JH-licentie, muziekstreaming</t>
  </si>
  <si>
    <t>Taksen (drankslijterij,…)</t>
  </si>
  <si>
    <t>Vaste kosten alarmsysteem</t>
  </si>
  <si>
    <t>Afvalkosten</t>
  </si>
  <si>
    <t>FAVV (voedselveiligheid)</t>
  </si>
  <si>
    <t>(Vrijwilligers)vergoedingen (open houden , kuisen,...)</t>
  </si>
  <si>
    <t>Drank medewerkers (open houden jeugdhuis)</t>
  </si>
  <si>
    <t>Polis Brand &amp; Ontploffing</t>
  </si>
  <si>
    <t>Verzekeringen (BA, brand inboedel en diefstal)</t>
  </si>
  <si>
    <t>Werking met toog en muziek</t>
  </si>
  <si>
    <t>Publicatie staatsblad</t>
  </si>
  <si>
    <t>Bankkosten</t>
  </si>
  <si>
    <t>Webhosting</t>
  </si>
  <si>
    <t>Kosten</t>
  </si>
  <si>
    <t>Inkomsten</t>
  </si>
  <si>
    <t>Huursubsidies gemeente</t>
  </si>
  <si>
    <t>Energiesubsidies gemeente</t>
  </si>
  <si>
    <t>Andere subsidies (niet voor projecten of kadervorming)</t>
  </si>
  <si>
    <t>Eenmalige startsubsidie</t>
  </si>
  <si>
    <t>Fondsen</t>
  </si>
  <si>
    <t>Verhuur infrastructuur</t>
  </si>
  <si>
    <t>Crowdfunding en fundraising</t>
  </si>
  <si>
    <t>Assist plus (ledenbeheer, attesten,…)</t>
  </si>
  <si>
    <t>Inrichtingskosten (meubels en installaties)</t>
  </si>
  <si>
    <t>Drukwerken (promo)</t>
  </si>
  <si>
    <t>134,55 indien jaarlijks</t>
  </si>
  <si>
    <t>Jaarlijkse kost basiswerking</t>
  </si>
  <si>
    <t>(Op basis gemiddeld bereik 50 jongeren, inboedel 40.000€)</t>
  </si>
  <si>
    <t>Totaal</t>
  </si>
  <si>
    <t xml:space="preserve">Internet </t>
  </si>
  <si>
    <t>Eenmalige kost nieuwe werking</t>
  </si>
  <si>
    <t>Tarief 127A Sabam en 'Dans' billijke vergoeding (tot 100m²)</t>
  </si>
  <si>
    <t>Auteursrechten (met achtergrondmuziek)</t>
  </si>
  <si>
    <t xml:space="preserve">Tarief zonder activiteiten </t>
  </si>
  <si>
    <t>Alg. totaal</t>
  </si>
  <si>
    <t>Oprichting vzw (publicatie staatsblad)</t>
  </si>
  <si>
    <t>Opstartsubsidies zijn hierin niet inbegrepen</t>
  </si>
  <si>
    <t>Standaard</t>
  </si>
  <si>
    <t>Tarief Formaatleden</t>
  </si>
  <si>
    <t>Vul hier het bedrag in</t>
  </si>
  <si>
    <t>Basis = mediaanbereik 55 (inclusief evenementen)</t>
  </si>
  <si>
    <t>Verzekeringen BA en ongevallen*</t>
  </si>
  <si>
    <t>Objectieve brand en ontploffing *</t>
  </si>
  <si>
    <t>Polis brand inboedel en uitbreiding diefstal *</t>
  </si>
  <si>
    <t>Auteursrechten (enkel achtergrondmuziek)</t>
  </si>
  <si>
    <t>Noodzakelijk?</t>
  </si>
  <si>
    <t>Noteer: 1</t>
  </si>
  <si>
    <t>Lidgeld Formaat</t>
  </si>
  <si>
    <t>Publicatie Belgisch Staatsblad tweejaarlijks</t>
  </si>
  <si>
    <t>(*) Via jeugdhuismakelaar IC-verzekeringen</t>
  </si>
  <si>
    <t xml:space="preserve">Mediaankost open jeugdwerk </t>
  </si>
  <si>
    <t>Op basis van 20.000 € inboedel en 5000 € diefstal</t>
  </si>
  <si>
    <t>Bedrag 2021 (nieuwe leden 50% eerste jaar)</t>
  </si>
  <si>
    <t>Mediaankost openjeugdwerk (50 €/maand)</t>
  </si>
  <si>
    <t>Mediaankost open jeugdwerk (200 €/maand)</t>
  </si>
  <si>
    <t>Tarief 127B Sabam en Billijke zonder drank 100m²</t>
  </si>
  <si>
    <t>Voorbeeld</t>
  </si>
  <si>
    <t>Plafond basis</t>
  </si>
  <si>
    <t>Noodzakelijk bij toogwerking en/of verhuur zaal</t>
  </si>
  <si>
    <t>Op basis van ingeleverde facturen: de basissubsidie kan nooit hoger zijn dan de som van de geplafonneerdefacturen</t>
  </si>
  <si>
    <t>VASTE KOSTENTOOL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</si>
</sst>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3" borderId="1" xfId="0" applyFill="1" applyBorder="1"/>
    <xf numFmtId="0" fontId="2" fillId="2" borderId="1" xfId="0" applyFont="1" applyFill="1" applyBorder="1"/>
    <xf numFmtId="0" fontId="0" fillId="3" borderId="2" xfId="0" applyFill="1" applyBorder="1"/>
    <xf numFmtId="0" fontId="2" fillId="2" borderId="2" xfId="0" applyFont="1" applyFill="1" applyBorder="1"/>
    <xf numFmtId="0" fontId="0" fillId="0" borderId="5" xfId="0" applyBorder="1"/>
    <xf numFmtId="0" fontId="3" fillId="0" borderId="3" xfId="0" applyFont="1" applyBorder="1"/>
    <xf numFmtId="0" fontId="0" fillId="0" borderId="6" xfId="0" applyBorder="1"/>
    <xf numFmtId="0" fontId="1" fillId="0" borderId="3" xfId="0" applyFont="1" applyBorder="1" applyAlignment="1">
      <alignment horizontal="right"/>
    </xf>
    <xf numFmtId="0" fontId="5" fillId="2" borderId="7" xfId="0" applyFont="1" applyFill="1" applyBorder="1"/>
    <xf numFmtId="2" fontId="5" fillId="2" borderId="9" xfId="0" applyNumberFormat="1" applyFont="1" applyFill="1" applyBorder="1"/>
    <xf numFmtId="0" fontId="4" fillId="2" borderId="8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0" borderId="17" xfId="0" applyFill="1" applyBorder="1" applyAlignment="1">
      <alignment horizontal="right"/>
    </xf>
    <xf numFmtId="0" fontId="3" fillId="0" borderId="10" xfId="0" applyFont="1" applyBorder="1"/>
    <xf numFmtId="0" fontId="0" fillId="0" borderId="18" xfId="0" applyBorder="1"/>
    <xf numFmtId="0" fontId="0" fillId="0" borderId="19" xfId="0" applyBorder="1"/>
    <xf numFmtId="0" fontId="0" fillId="0" borderId="12" xfId="0" applyBorder="1"/>
    <xf numFmtId="0" fontId="2" fillId="2" borderId="11" xfId="0" applyFont="1" applyFill="1" applyBorder="1"/>
    <xf numFmtId="0" fontId="2" fillId="2" borderId="20" xfId="0" applyFont="1" applyFill="1" applyBorder="1"/>
    <xf numFmtId="0" fontId="2" fillId="2" borderId="19" xfId="0" applyFont="1" applyFill="1" applyBorder="1"/>
    <xf numFmtId="0" fontId="2" fillId="2" borderId="12" xfId="0" applyFont="1" applyFill="1" applyBorder="1"/>
    <xf numFmtId="0" fontId="4" fillId="2" borderId="9" xfId="0" applyFont="1" applyFill="1" applyBorder="1"/>
    <xf numFmtId="0" fontId="0" fillId="0" borderId="4" xfId="0" applyBorder="1"/>
    <xf numFmtId="0" fontId="0" fillId="2" borderId="21" xfId="0" applyFill="1" applyBorder="1"/>
    <xf numFmtId="0" fontId="0" fillId="2" borderId="22" xfId="0" applyFill="1" applyBorder="1"/>
    <xf numFmtId="0" fontId="0" fillId="0" borderId="3" xfId="0" applyBorder="1" applyAlignment="1">
      <alignment horizontal="center"/>
    </xf>
    <xf numFmtId="0" fontId="0" fillId="3" borderId="23" xfId="0" applyFill="1" applyBorder="1"/>
    <xf numFmtId="0" fontId="0" fillId="4" borderId="3" xfId="0" applyFill="1" applyBorder="1"/>
    <xf numFmtId="2" fontId="0" fillId="5" borderId="3" xfId="0" applyNumberFormat="1" applyFill="1" applyBorder="1"/>
    <xf numFmtId="0" fontId="0" fillId="5" borderId="3" xfId="0" applyFill="1" applyBorder="1"/>
    <xf numFmtId="0" fontId="6" fillId="4" borderId="3" xfId="0" applyFont="1" applyFill="1" applyBorder="1"/>
    <xf numFmtId="0" fontId="6" fillId="5" borderId="3" xfId="0" applyFont="1" applyFill="1" applyBorder="1"/>
    <xf numFmtId="2" fontId="0" fillId="0" borderId="0" xfId="0" applyNumberFormat="1"/>
    <xf numFmtId="0" fontId="0" fillId="4" borderId="5" xfId="0" applyFill="1" applyBorder="1"/>
    <xf numFmtId="0" fontId="0" fillId="0" borderId="0" xfId="0" applyBorder="1" applyAlignment="1">
      <alignment horizontal="center"/>
    </xf>
    <xf numFmtId="0" fontId="0" fillId="0" borderId="3" xfId="0" applyBorder="1"/>
    <xf numFmtId="2" fontId="0" fillId="6" borderId="5" xfId="0" applyNumberFormat="1" applyFill="1" applyBorder="1"/>
    <xf numFmtId="0" fontId="0" fillId="0" borderId="24" xfId="0" applyFill="1" applyBorder="1" applyAlignment="1">
      <alignment horizontal="right"/>
    </xf>
    <xf numFmtId="2" fontId="0" fillId="6" borderId="3" xfId="0" applyNumberFormat="1" applyFill="1" applyBorder="1"/>
    <xf numFmtId="0" fontId="0" fillId="0" borderId="25" xfId="0" applyBorder="1"/>
    <xf numFmtId="0" fontId="0" fillId="0" borderId="26" xfId="0" applyBorder="1"/>
    <xf numFmtId="0" fontId="0" fillId="0" borderId="9" xfId="0" applyBorder="1"/>
    <xf numFmtId="0" fontId="0" fillId="0" borderId="0" xfId="0" applyBorder="1"/>
    <xf numFmtId="0" fontId="0" fillId="0" borderId="29" xfId="0" applyBorder="1"/>
    <xf numFmtId="0" fontId="1" fillId="0" borderId="3" xfId="0" applyFont="1" applyBorder="1" applyAlignment="1">
      <alignment horizontal="center"/>
    </xf>
    <xf numFmtId="2" fontId="5" fillId="2" borderId="0" xfId="0" applyNumberFormat="1" applyFont="1" applyFill="1" applyBorder="1"/>
    <xf numFmtId="0" fontId="5" fillId="2" borderId="27" xfId="0" applyFont="1" applyFill="1" applyBorder="1"/>
    <xf numFmtId="0" fontId="0" fillId="0" borderId="33" xfId="0" applyBorder="1" applyAlignment="1">
      <alignment horizontal="center"/>
    </xf>
    <xf numFmtId="0" fontId="0" fillId="3" borderId="34" xfId="0" applyFill="1" applyBorder="1"/>
    <xf numFmtId="0" fontId="8" fillId="0" borderId="28" xfId="0" applyFont="1" applyBorder="1"/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8" fillId="0" borderId="6" xfId="0" applyFont="1" applyBorder="1"/>
    <xf numFmtId="0" fontId="8" fillId="0" borderId="5" xfId="0" applyFont="1" applyBorder="1"/>
    <xf numFmtId="0" fontId="8" fillId="0" borderId="5" xfId="0" applyFont="1" applyFill="1" applyBorder="1"/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5" xfId="0" applyFont="1" applyBorder="1"/>
    <xf numFmtId="0" fontId="10" fillId="0" borderId="4" xfId="0" applyFont="1" applyBorder="1"/>
    <xf numFmtId="0" fontId="7" fillId="0" borderId="35" xfId="0" applyFont="1" applyBorder="1"/>
    <xf numFmtId="0" fontId="0" fillId="0" borderId="36" xfId="0" applyBorder="1"/>
    <xf numFmtId="0" fontId="0" fillId="0" borderId="37" xfId="0" applyBorder="1" applyAlignment="1">
      <alignment horizontal="center"/>
    </xf>
    <xf numFmtId="0" fontId="9" fillId="0" borderId="6" xfId="0" applyFont="1" applyBorder="1"/>
    <xf numFmtId="0" fontId="11" fillId="0" borderId="4" xfId="0" applyFont="1" applyBorder="1" applyAlignment="1">
      <alignment horizontal="center"/>
    </xf>
    <xf numFmtId="0" fontId="2" fillId="7" borderId="0" xfId="0" applyFont="1" applyFill="1" applyBorder="1"/>
    <xf numFmtId="0" fontId="3" fillId="0" borderId="35" xfId="0" applyFont="1" applyBorder="1"/>
    <xf numFmtId="0" fontId="3" fillId="0" borderId="38" xfId="0" applyFont="1" applyBorder="1"/>
    <xf numFmtId="0" fontId="0" fillId="0" borderId="38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CCCDB-3B1A-44B1-B9B8-9D88605B4FF1}">
  <dimension ref="A1:K41"/>
  <sheetViews>
    <sheetView workbookViewId="0">
      <selection activeCell="B20" sqref="B20"/>
    </sheetView>
  </sheetViews>
  <sheetFormatPr defaultRowHeight="15" x14ac:dyDescent="0.25"/>
  <cols>
    <col min="1" max="1" width="51" customWidth="1"/>
    <col min="3" max="3" width="9.42578125" customWidth="1"/>
  </cols>
  <sheetData>
    <row r="1" spans="1:5" ht="21.75" thickBot="1" x14ac:dyDescent="0.4">
      <c r="A1" s="6" t="s">
        <v>19</v>
      </c>
      <c r="C1" s="11" t="s">
        <v>0</v>
      </c>
      <c r="D1" s="27"/>
      <c r="E1" s="28"/>
    </row>
    <row r="2" spans="1:5" ht="16.5" thickBot="1" x14ac:dyDescent="0.3">
      <c r="A2" s="8" t="s">
        <v>36</v>
      </c>
      <c r="D2" s="25"/>
    </row>
    <row r="3" spans="1:5" ht="15.75" x14ac:dyDescent="0.25">
      <c r="A3" s="7" t="s">
        <v>29</v>
      </c>
      <c r="B3" s="1"/>
      <c r="D3" s="25"/>
    </row>
    <row r="4" spans="1:5" ht="15.75" x14ac:dyDescent="0.25">
      <c r="A4" s="5" t="s">
        <v>30</v>
      </c>
      <c r="B4" s="3"/>
      <c r="D4" s="25"/>
    </row>
    <row r="5" spans="1:5" ht="16.5" thickBot="1" x14ac:dyDescent="0.3">
      <c r="A5" s="26" t="s">
        <v>41</v>
      </c>
      <c r="B5" s="30"/>
      <c r="C5" s="5"/>
      <c r="D5" s="25">
        <v>143.51</v>
      </c>
    </row>
    <row r="6" spans="1:5" ht="15.75" thickBot="1" x14ac:dyDescent="0.3">
      <c r="B6" s="31">
        <f>SUM(B3:B5)</f>
        <v>0</v>
      </c>
      <c r="C6" s="29" t="s">
        <v>34</v>
      </c>
      <c r="D6" s="33">
        <f>SUM(D3:D5)</f>
        <v>143.51</v>
      </c>
    </row>
    <row r="7" spans="1:5" ht="16.5" thickBot="1" x14ac:dyDescent="0.3">
      <c r="A7" s="8" t="s">
        <v>32</v>
      </c>
      <c r="D7" s="25"/>
    </row>
    <row r="8" spans="1:5" ht="16.5" thickBot="1" x14ac:dyDescent="0.3">
      <c r="A8" s="7" t="s">
        <v>16</v>
      </c>
      <c r="B8" s="1"/>
      <c r="D8" s="10">
        <f>134.55/2</f>
        <v>67.275000000000006</v>
      </c>
      <c r="E8" t="s">
        <v>31</v>
      </c>
    </row>
    <row r="9" spans="1:5" ht="16.5" thickBot="1" x14ac:dyDescent="0.3">
      <c r="A9" s="5" t="s">
        <v>17</v>
      </c>
      <c r="B9" s="3"/>
      <c r="D9" s="9">
        <v>30</v>
      </c>
    </row>
    <row r="10" spans="1:5" ht="16.5" thickBot="1" x14ac:dyDescent="0.3">
      <c r="A10" s="5" t="s">
        <v>28</v>
      </c>
      <c r="B10" s="3"/>
      <c r="D10" s="9">
        <v>99</v>
      </c>
    </row>
    <row r="11" spans="1:5" x14ac:dyDescent="0.25">
      <c r="A11" s="5" t="s">
        <v>1</v>
      </c>
      <c r="B11" s="3"/>
      <c r="D11" s="2"/>
    </row>
    <row r="12" spans="1:5" x14ac:dyDescent="0.25">
      <c r="A12" s="5" t="s">
        <v>2</v>
      </c>
      <c r="B12" s="3"/>
      <c r="D12" s="4">
        <v>2400</v>
      </c>
    </row>
    <row r="13" spans="1:5" x14ac:dyDescent="0.25">
      <c r="A13" s="5" t="s">
        <v>3</v>
      </c>
      <c r="B13" s="3"/>
      <c r="D13" s="4">
        <v>475</v>
      </c>
    </row>
    <row r="14" spans="1:5" x14ac:dyDescent="0.25">
      <c r="A14" s="5" t="s">
        <v>14</v>
      </c>
      <c r="B14" s="3"/>
      <c r="D14" s="4">
        <v>327</v>
      </c>
      <c r="E14" t="s">
        <v>33</v>
      </c>
    </row>
    <row r="15" spans="1:5" x14ac:dyDescent="0.25">
      <c r="A15" s="5" t="s">
        <v>5</v>
      </c>
      <c r="B15" s="3"/>
      <c r="D15" s="4">
        <v>635</v>
      </c>
    </row>
    <row r="16" spans="1:5" x14ac:dyDescent="0.25">
      <c r="A16" s="5" t="s">
        <v>35</v>
      </c>
      <c r="B16" s="3"/>
      <c r="D16" s="4">
        <v>650</v>
      </c>
    </row>
    <row r="17" spans="1:11" ht="15.75" thickBot="1" x14ac:dyDescent="0.3">
      <c r="A17" s="26" t="s">
        <v>18</v>
      </c>
      <c r="B17" s="3"/>
      <c r="D17" s="4">
        <v>53.64</v>
      </c>
    </row>
    <row r="18" spans="1:11" ht="15.75" thickBot="1" x14ac:dyDescent="0.3">
      <c r="A18" s="5"/>
      <c r="B18" s="31">
        <f>SUM(B8:B17)</f>
        <v>0</v>
      </c>
      <c r="C18" s="29" t="s">
        <v>34</v>
      </c>
      <c r="D18" s="32">
        <f>SUM(D8:D17)</f>
        <v>4736.915</v>
      </c>
    </row>
    <row r="19" spans="1:11" ht="15.75" thickBot="1" x14ac:dyDescent="0.3">
      <c r="A19" s="39" t="s">
        <v>38</v>
      </c>
      <c r="B19" s="3"/>
      <c r="C19" s="38"/>
      <c r="D19" s="4">
        <v>361.7</v>
      </c>
      <c r="E19" t="s">
        <v>39</v>
      </c>
    </row>
    <row r="20" spans="1:11" ht="15.75" thickBot="1" x14ac:dyDescent="0.3">
      <c r="A20" s="5"/>
      <c r="B20" s="37"/>
      <c r="C20" s="38"/>
      <c r="D20" s="40">
        <f>D18+D19</f>
        <v>5098.6149999999998</v>
      </c>
    </row>
    <row r="21" spans="1:11" ht="15.75" thickBot="1" x14ac:dyDescent="0.3">
      <c r="A21" s="8" t="s">
        <v>15</v>
      </c>
      <c r="B21" s="3"/>
      <c r="D21" s="4"/>
    </row>
    <row r="22" spans="1:11" x14ac:dyDescent="0.25">
      <c r="A22" s="7" t="s">
        <v>4</v>
      </c>
      <c r="B22" s="3"/>
      <c r="D22" s="4">
        <v>850</v>
      </c>
      <c r="E22" t="s">
        <v>37</v>
      </c>
      <c r="K22" s="36"/>
    </row>
    <row r="23" spans="1:11" x14ac:dyDescent="0.25">
      <c r="A23" s="5" t="s">
        <v>6</v>
      </c>
      <c r="B23" s="3"/>
      <c r="D23" s="4">
        <v>310</v>
      </c>
    </row>
    <row r="24" spans="1:11" x14ac:dyDescent="0.25">
      <c r="A24" s="5" t="s">
        <v>13</v>
      </c>
      <c r="B24" s="3"/>
      <c r="D24" s="4">
        <v>75</v>
      </c>
    </row>
    <row r="25" spans="1:11" x14ac:dyDescent="0.25">
      <c r="A25" s="5" t="s">
        <v>8</v>
      </c>
      <c r="B25" s="3"/>
      <c r="D25" s="4"/>
    </row>
    <row r="26" spans="1:11" x14ac:dyDescent="0.25">
      <c r="A26" s="5" t="s">
        <v>9</v>
      </c>
      <c r="B26" s="3"/>
      <c r="D26" s="4"/>
    </row>
    <row r="27" spans="1:11" x14ac:dyDescent="0.25">
      <c r="A27" s="5" t="s">
        <v>11</v>
      </c>
      <c r="B27" s="3"/>
      <c r="D27" s="4"/>
    </row>
    <row r="28" spans="1:11" x14ac:dyDescent="0.25">
      <c r="A28" s="5" t="s">
        <v>12</v>
      </c>
      <c r="B28" s="3"/>
      <c r="D28" s="4"/>
    </row>
    <row r="29" spans="1:11" x14ac:dyDescent="0.25">
      <c r="A29" s="5" t="s">
        <v>7</v>
      </c>
      <c r="B29" s="3"/>
      <c r="D29" s="4"/>
    </row>
    <row r="30" spans="1:11" ht="15.75" thickBot="1" x14ac:dyDescent="0.3">
      <c r="A30" s="5" t="s">
        <v>10</v>
      </c>
      <c r="B30" s="30"/>
      <c r="D30" s="4">
        <v>50</v>
      </c>
    </row>
    <row r="31" spans="1:11" ht="15.75" thickBot="1" x14ac:dyDescent="0.3">
      <c r="A31" s="16"/>
      <c r="B31" s="34">
        <f>SUM(B22:B30)</f>
        <v>0</v>
      </c>
      <c r="C31" s="29" t="s">
        <v>34</v>
      </c>
      <c r="D31" s="35">
        <f>SUM(D22:D30)</f>
        <v>1285</v>
      </c>
    </row>
    <row r="32" spans="1:11" ht="15.75" thickBot="1" x14ac:dyDescent="0.3">
      <c r="A32" s="41"/>
      <c r="C32" s="38" t="s">
        <v>40</v>
      </c>
      <c r="D32" s="42">
        <f>D18+D31</f>
        <v>6021.915</v>
      </c>
    </row>
    <row r="33" spans="1:4" ht="21.75" thickBot="1" x14ac:dyDescent="0.4">
      <c r="A33" s="17" t="s">
        <v>20</v>
      </c>
    </row>
    <row r="34" spans="1:4" x14ac:dyDescent="0.25">
      <c r="A34" s="18" t="s">
        <v>21</v>
      </c>
      <c r="B34" s="12"/>
      <c r="D34" s="21"/>
    </row>
    <row r="35" spans="1:4" x14ac:dyDescent="0.25">
      <c r="A35" s="19" t="s">
        <v>22</v>
      </c>
      <c r="B35" s="13"/>
      <c r="D35" s="22"/>
    </row>
    <row r="36" spans="1:4" x14ac:dyDescent="0.25">
      <c r="A36" s="19" t="s">
        <v>23</v>
      </c>
      <c r="B36" s="14"/>
      <c r="D36" s="22">
        <v>3000</v>
      </c>
    </row>
    <row r="37" spans="1:4" x14ac:dyDescent="0.25">
      <c r="A37" s="19" t="s">
        <v>24</v>
      </c>
      <c r="B37" s="14"/>
      <c r="D37" s="23"/>
    </row>
    <row r="38" spans="1:4" x14ac:dyDescent="0.25">
      <c r="A38" s="19" t="s">
        <v>25</v>
      </c>
      <c r="B38" s="14"/>
      <c r="D38" s="23"/>
    </row>
    <row r="39" spans="1:4" x14ac:dyDescent="0.25">
      <c r="A39" s="19" t="s">
        <v>27</v>
      </c>
      <c r="B39" s="14"/>
      <c r="D39" s="23"/>
    </row>
    <row r="40" spans="1:4" ht="15.75" thickBot="1" x14ac:dyDescent="0.3">
      <c r="A40" s="20" t="s">
        <v>26</v>
      </c>
      <c r="B40" s="15"/>
      <c r="D40" s="24"/>
    </row>
    <row r="41" spans="1:4" ht="15.75" thickBot="1" x14ac:dyDescent="0.3">
      <c r="B41" s="34">
        <f>SUM(B34:B40)</f>
        <v>0</v>
      </c>
      <c r="C41" s="29" t="s">
        <v>34</v>
      </c>
      <c r="D41" s="35">
        <f>SUM(D34:D40)</f>
        <v>3000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EAE1-534F-4AE5-A031-8EA9C8BB665F}">
  <dimension ref="A1:H36"/>
  <sheetViews>
    <sheetView tabSelected="1" workbookViewId="0">
      <selection activeCell="I10" sqref="I10"/>
    </sheetView>
  </sheetViews>
  <sheetFormatPr defaultRowHeight="15" x14ac:dyDescent="0.25"/>
  <cols>
    <col min="1" max="1" width="45" customWidth="1"/>
    <col min="3" max="3" width="9.85546875" customWidth="1"/>
    <col min="5" max="5" width="4.5703125" customWidth="1"/>
    <col min="8" max="8" width="7.7109375" customWidth="1"/>
    <col min="9" max="9" width="43.140625" customWidth="1"/>
    <col min="16" max="16" width="5.140625" customWidth="1"/>
  </cols>
  <sheetData>
    <row r="1" spans="1:8" ht="21.75" thickBot="1" x14ac:dyDescent="0.4">
      <c r="A1" s="72" t="s">
        <v>66</v>
      </c>
      <c r="B1" s="73"/>
      <c r="C1" s="73"/>
      <c r="D1" s="73"/>
      <c r="E1" s="73"/>
      <c r="F1" s="74"/>
      <c r="G1" s="74"/>
      <c r="H1" s="67"/>
    </row>
    <row r="2" spans="1:8" x14ac:dyDescent="0.25">
      <c r="A2" s="45" t="s">
        <v>65</v>
      </c>
      <c r="B2" s="46"/>
      <c r="C2" s="46"/>
      <c r="D2" s="46"/>
      <c r="E2" s="46"/>
      <c r="F2" s="46"/>
      <c r="G2" s="46"/>
      <c r="H2" s="43"/>
    </row>
    <row r="3" spans="1:8" ht="15.75" thickBot="1" x14ac:dyDescent="0.3">
      <c r="A3" s="45" t="s">
        <v>42</v>
      </c>
      <c r="B3" s="46"/>
      <c r="C3" s="46"/>
      <c r="D3" s="46"/>
      <c r="E3" s="46"/>
      <c r="F3" s="46"/>
      <c r="G3" s="46"/>
      <c r="H3" s="43"/>
    </row>
    <row r="4" spans="1:8" ht="15.75" thickBot="1" x14ac:dyDescent="0.3">
      <c r="A4" s="45"/>
      <c r="B4" s="46"/>
      <c r="C4" s="69" t="s">
        <v>51</v>
      </c>
      <c r="D4" s="46"/>
      <c r="E4" s="46"/>
      <c r="F4" s="46"/>
      <c r="G4" s="7"/>
      <c r="H4" s="43"/>
    </row>
    <row r="5" spans="1:8" ht="15.75" thickBot="1" x14ac:dyDescent="0.3">
      <c r="A5" s="48" t="s">
        <v>32</v>
      </c>
      <c r="B5" s="46"/>
      <c r="C5" s="26" t="s">
        <v>52</v>
      </c>
      <c r="D5" s="46"/>
      <c r="E5" s="46"/>
      <c r="F5" s="46"/>
      <c r="G5" s="70" t="s">
        <v>62</v>
      </c>
      <c r="H5" s="43"/>
    </row>
    <row r="6" spans="1:8" ht="16.5" thickBot="1" x14ac:dyDescent="0.3">
      <c r="A6" s="7" t="s">
        <v>16</v>
      </c>
      <c r="B6" s="1"/>
      <c r="C6" s="68"/>
      <c r="D6" s="49">
        <f>134.55/2</f>
        <v>67.275000000000006</v>
      </c>
      <c r="E6" s="57">
        <v>1</v>
      </c>
      <c r="F6" s="46"/>
      <c r="G6" s="71">
        <f>D6*2</f>
        <v>134.55000000000001</v>
      </c>
      <c r="H6" s="43"/>
    </row>
    <row r="7" spans="1:8" ht="16.5" thickBot="1" x14ac:dyDescent="0.3">
      <c r="A7" s="5" t="s">
        <v>17</v>
      </c>
      <c r="B7" s="3"/>
      <c r="C7" s="51"/>
      <c r="D7" s="50">
        <v>30</v>
      </c>
      <c r="E7" s="58">
        <v>2</v>
      </c>
      <c r="F7" s="46"/>
      <c r="G7" s="71">
        <f>D7</f>
        <v>30</v>
      </c>
      <c r="H7" s="43"/>
    </row>
    <row r="8" spans="1:8" ht="16.5" thickBot="1" x14ac:dyDescent="0.3">
      <c r="A8" s="5" t="s">
        <v>28</v>
      </c>
      <c r="B8" s="3"/>
      <c r="C8" s="51"/>
      <c r="D8" s="50">
        <v>99</v>
      </c>
      <c r="E8" s="58">
        <v>3</v>
      </c>
      <c r="F8" s="46"/>
      <c r="G8" s="71">
        <v>0</v>
      </c>
      <c r="H8" s="43"/>
    </row>
    <row r="9" spans="1:8" x14ac:dyDescent="0.25">
      <c r="A9" s="5" t="s">
        <v>1</v>
      </c>
      <c r="B9" s="3"/>
      <c r="C9" s="51"/>
      <c r="D9" s="54">
        <v>0</v>
      </c>
      <c r="E9" s="58">
        <v>4</v>
      </c>
      <c r="F9" s="46"/>
      <c r="G9" s="71">
        <f t="shared" ref="G9:G18" si="0">D9</f>
        <v>0</v>
      </c>
      <c r="H9" s="43"/>
    </row>
    <row r="10" spans="1:8" x14ac:dyDescent="0.25">
      <c r="A10" s="5" t="s">
        <v>2</v>
      </c>
      <c r="B10" s="3"/>
      <c r="C10" s="51"/>
      <c r="D10" s="55">
        <v>2400</v>
      </c>
      <c r="E10" s="59">
        <v>5</v>
      </c>
      <c r="F10" s="46"/>
      <c r="G10" s="71">
        <f t="shared" si="0"/>
        <v>2400</v>
      </c>
      <c r="H10" s="43"/>
    </row>
    <row r="11" spans="1:8" x14ac:dyDescent="0.25">
      <c r="A11" s="5" t="s">
        <v>3</v>
      </c>
      <c r="B11" s="3"/>
      <c r="C11" s="51"/>
      <c r="D11" s="55">
        <v>475</v>
      </c>
      <c r="E11" s="59">
        <v>6</v>
      </c>
      <c r="F11" s="46"/>
      <c r="G11" s="71">
        <f t="shared" si="0"/>
        <v>475</v>
      </c>
      <c r="H11" s="43"/>
    </row>
    <row r="12" spans="1:8" x14ac:dyDescent="0.25">
      <c r="A12" s="5" t="s">
        <v>47</v>
      </c>
      <c r="B12" s="3"/>
      <c r="C12" s="51"/>
      <c r="D12" s="55">
        <f>55*(2.26+0.85)</f>
        <v>171.04999999999998</v>
      </c>
      <c r="E12" s="59">
        <v>7</v>
      </c>
      <c r="F12" s="46"/>
      <c r="G12" s="71">
        <f t="shared" si="0"/>
        <v>171.04999999999998</v>
      </c>
      <c r="H12" s="43"/>
    </row>
    <row r="13" spans="1:8" x14ac:dyDescent="0.25">
      <c r="A13" s="5" t="s">
        <v>48</v>
      </c>
      <c r="B13" s="3"/>
      <c r="C13" s="51"/>
      <c r="D13" s="55">
        <v>75</v>
      </c>
      <c r="E13" s="59">
        <v>8</v>
      </c>
      <c r="F13" s="46"/>
      <c r="G13" s="71">
        <v>0</v>
      </c>
      <c r="H13" s="43"/>
    </row>
    <row r="14" spans="1:8" x14ac:dyDescent="0.25">
      <c r="A14" s="5" t="s">
        <v>49</v>
      </c>
      <c r="B14" s="3"/>
      <c r="C14" s="51"/>
      <c r="D14" s="55">
        <v>89</v>
      </c>
      <c r="E14" s="59">
        <v>9</v>
      </c>
      <c r="F14" s="46"/>
      <c r="G14" s="71">
        <f t="shared" si="0"/>
        <v>89</v>
      </c>
      <c r="H14" s="43"/>
    </row>
    <row r="15" spans="1:8" x14ac:dyDescent="0.25">
      <c r="A15" s="5" t="s">
        <v>53</v>
      </c>
      <c r="B15" s="3"/>
      <c r="C15" s="51"/>
      <c r="D15" s="55">
        <v>203.76</v>
      </c>
      <c r="E15" s="59">
        <v>10</v>
      </c>
      <c r="F15" s="46"/>
      <c r="G15" s="71">
        <f>D15/2</f>
        <v>101.88</v>
      </c>
      <c r="H15" s="43"/>
    </row>
    <row r="16" spans="1:8" x14ac:dyDescent="0.25">
      <c r="A16" s="5" t="s">
        <v>5</v>
      </c>
      <c r="B16" s="3"/>
      <c r="C16" s="51"/>
      <c r="D16" s="55">
        <v>600</v>
      </c>
      <c r="E16" s="59">
        <v>11</v>
      </c>
      <c r="F16" s="46"/>
      <c r="G16" s="71">
        <f t="shared" si="0"/>
        <v>600</v>
      </c>
      <c r="H16" s="43"/>
    </row>
    <row r="17" spans="1:8" x14ac:dyDescent="0.25">
      <c r="A17" s="5" t="s">
        <v>35</v>
      </c>
      <c r="B17" s="3"/>
      <c r="C17" s="51"/>
      <c r="D17" s="55">
        <v>650</v>
      </c>
      <c r="E17" s="59">
        <v>12</v>
      </c>
      <c r="F17" s="46"/>
      <c r="G17" s="71">
        <f t="shared" si="0"/>
        <v>650</v>
      </c>
      <c r="H17" s="43"/>
    </row>
    <row r="18" spans="1:8" x14ac:dyDescent="0.25">
      <c r="A18" s="5" t="s">
        <v>18</v>
      </c>
      <c r="B18" s="3"/>
      <c r="C18" s="51"/>
      <c r="D18" s="55">
        <v>53.64</v>
      </c>
      <c r="E18" s="59">
        <v>13</v>
      </c>
      <c r="F18" s="46"/>
      <c r="G18" s="71">
        <f t="shared" si="0"/>
        <v>53.64</v>
      </c>
      <c r="H18" s="43"/>
    </row>
    <row r="19" spans="1:8" ht="15.75" thickBot="1" x14ac:dyDescent="0.3">
      <c r="A19" s="26" t="s">
        <v>50</v>
      </c>
      <c r="B19" s="52"/>
      <c r="C19" s="51"/>
      <c r="D19" s="56">
        <v>361.7</v>
      </c>
      <c r="E19" s="59">
        <v>14</v>
      </c>
      <c r="F19" s="46"/>
      <c r="G19" s="71">
        <v>0</v>
      </c>
      <c r="H19" s="43"/>
    </row>
    <row r="20" spans="1:8" ht="15.75" thickBot="1" x14ac:dyDescent="0.3">
      <c r="A20" s="45"/>
      <c r="B20" s="42">
        <f>SUM(B6:B19)</f>
        <v>0</v>
      </c>
      <c r="C20" s="38"/>
      <c r="D20" s="42">
        <f>SUM(D6:D19)</f>
        <v>5275.4250000000002</v>
      </c>
      <c r="E20" s="66" t="s">
        <v>63</v>
      </c>
      <c r="F20" s="67"/>
      <c r="G20" s="42">
        <f>SUM(G6:G19)</f>
        <v>4705.1200000000008</v>
      </c>
      <c r="H20" s="43"/>
    </row>
    <row r="21" spans="1:8" ht="15.75" thickBot="1" x14ac:dyDescent="0.3">
      <c r="A21" s="53" t="s">
        <v>55</v>
      </c>
      <c r="B21" s="47"/>
      <c r="C21" s="47"/>
      <c r="D21" s="47"/>
      <c r="E21" s="47"/>
      <c r="F21" s="47"/>
      <c r="G21" s="47"/>
      <c r="H21" s="44"/>
    </row>
    <row r="22" spans="1:8" ht="15.75" thickBot="1" x14ac:dyDescent="0.3"/>
    <row r="23" spans="1:8" x14ac:dyDescent="0.25">
      <c r="A23" s="57" t="s">
        <v>54</v>
      </c>
      <c r="B23" s="60">
        <v>1</v>
      </c>
    </row>
    <row r="24" spans="1:8" x14ac:dyDescent="0.25">
      <c r="A24" s="58" t="s">
        <v>43</v>
      </c>
      <c r="B24" s="61">
        <v>2</v>
      </c>
    </row>
    <row r="25" spans="1:8" x14ac:dyDescent="0.25">
      <c r="A25" s="58" t="s">
        <v>44</v>
      </c>
      <c r="B25" s="61">
        <v>3</v>
      </c>
    </row>
    <row r="26" spans="1:8" x14ac:dyDescent="0.25">
      <c r="A26" s="58" t="s">
        <v>45</v>
      </c>
      <c r="B26" s="61">
        <v>4</v>
      </c>
    </row>
    <row r="27" spans="1:8" x14ac:dyDescent="0.25">
      <c r="A27" s="58" t="s">
        <v>60</v>
      </c>
      <c r="B27" s="62">
        <v>5</v>
      </c>
    </row>
    <row r="28" spans="1:8" x14ac:dyDescent="0.25">
      <c r="A28" s="58" t="s">
        <v>56</v>
      </c>
      <c r="B28" s="62">
        <v>6</v>
      </c>
    </row>
    <row r="29" spans="1:8" x14ac:dyDescent="0.25">
      <c r="A29" s="58" t="s">
        <v>46</v>
      </c>
      <c r="B29" s="62">
        <v>7</v>
      </c>
    </row>
    <row r="30" spans="1:8" x14ac:dyDescent="0.25">
      <c r="A30" s="64" t="s">
        <v>64</v>
      </c>
      <c r="B30" s="62">
        <v>8</v>
      </c>
    </row>
    <row r="31" spans="1:8" x14ac:dyDescent="0.25">
      <c r="A31" s="58" t="s">
        <v>57</v>
      </c>
      <c r="B31" s="62">
        <v>9</v>
      </c>
    </row>
    <row r="32" spans="1:8" x14ac:dyDescent="0.25">
      <c r="A32" s="58" t="s">
        <v>58</v>
      </c>
      <c r="B32" s="62">
        <v>10</v>
      </c>
    </row>
    <row r="33" spans="1:2" x14ac:dyDescent="0.25">
      <c r="A33" s="58" t="s">
        <v>59</v>
      </c>
      <c r="B33" s="61">
        <v>11</v>
      </c>
    </row>
    <row r="34" spans="1:2" x14ac:dyDescent="0.25">
      <c r="A34" s="58" t="s">
        <v>43</v>
      </c>
      <c r="B34" s="62">
        <v>12</v>
      </c>
    </row>
    <row r="35" spans="1:2" x14ac:dyDescent="0.25">
      <c r="A35" s="58" t="s">
        <v>43</v>
      </c>
      <c r="B35" s="62">
        <v>13</v>
      </c>
    </row>
    <row r="36" spans="1:2" ht="15.75" thickBot="1" x14ac:dyDescent="0.3">
      <c r="A36" s="65" t="s">
        <v>61</v>
      </c>
      <c r="B36" s="63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A9EBFFFB000249B54579CE2BE9EFBB" ma:contentTypeVersion="13" ma:contentTypeDescription="Een nieuw document maken." ma:contentTypeScope="" ma:versionID="faedfe894fc309d33b85152dd5485949">
  <xsd:schema xmlns:xsd="http://www.w3.org/2001/XMLSchema" xmlns:xs="http://www.w3.org/2001/XMLSchema" xmlns:p="http://schemas.microsoft.com/office/2006/metadata/properties" xmlns:ns2="ca09ee0d-c3be-4aa5-ad37-04a8030843c9" xmlns:ns3="19b90e7d-5ca7-49e7-8d88-6ee3c6b534df" targetNamespace="http://schemas.microsoft.com/office/2006/metadata/properties" ma:root="true" ma:fieldsID="c5afa2f709949f705fe7ed032abbb5ce" ns2:_="" ns3:_="">
    <xsd:import namespace="ca09ee0d-c3be-4aa5-ad37-04a8030843c9"/>
    <xsd:import namespace="19b90e7d-5ca7-49e7-8d88-6ee3c6b53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9ee0d-c3be-4aa5-ad37-04a8030843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90e7d-5ca7-49e7-8d88-6ee3c6b534d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9BF79C-8AF8-4CF4-978C-23F4AAA20586}"/>
</file>

<file path=customXml/itemProps2.xml><?xml version="1.0" encoding="utf-8"?>
<ds:datastoreItem xmlns:ds="http://schemas.openxmlformats.org/officeDocument/2006/customXml" ds:itemID="{418BD043-2764-4C50-93BA-48C809D55964}"/>
</file>

<file path=customXml/itemProps3.xml><?xml version="1.0" encoding="utf-8"?>
<ds:datastoreItem xmlns:ds="http://schemas.openxmlformats.org/officeDocument/2006/customXml" ds:itemID="{3078F468-9C80-4B69-AAFA-53FFDD2219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Meers</dc:creator>
  <cp:lastModifiedBy>Stef Moens</cp:lastModifiedBy>
  <dcterms:created xsi:type="dcterms:W3CDTF">2021-05-19T05:12:26Z</dcterms:created>
  <dcterms:modified xsi:type="dcterms:W3CDTF">2021-09-29T09:40:45Z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0x01010060A9EBFFFB000249B54579CE2BE9EFBB</vt:lpwstr>
  </property>
</Properties>
</file>