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atvzw-my.sharepoint.com/personal/gudrun_caelen_formaat_be/Documents/"/>
    </mc:Choice>
  </mc:AlternateContent>
  <xr:revisionPtr revIDLastSave="34" documentId="8_{ED02F73D-6679-4276-A551-816B5FC2E472}" xr6:coauthVersionLast="47" xr6:coauthVersionMax="47" xr10:uidLastSave="{C20BADAD-5379-44C5-A196-8EFCD89FFBEE}"/>
  <bookViews>
    <workbookView xWindow="-108" yWindow="-108" windowWidth="23256" windowHeight="12576" xr2:uid="{ECBFFA05-4C0C-44F2-8649-105B21A5F42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7" i="1" l="1"/>
  <c r="C3" i="1"/>
  <c r="C94" i="1"/>
  <c r="I61" i="1"/>
  <c r="C60" i="1"/>
  <c r="C44" i="1"/>
  <c r="C39" i="1"/>
  <c r="C119" i="1" s="1"/>
  <c r="C123" i="1" s="1"/>
  <c r="C38" i="1"/>
  <c r="C109" i="1" s="1"/>
  <c r="C20" i="1"/>
  <c r="C17" i="1" s="1"/>
  <c r="C18" i="1"/>
  <c r="C9" i="1"/>
  <c r="C6" i="1"/>
  <c r="E4" i="1"/>
  <c r="C34" i="1" l="1"/>
  <c r="C113" i="1" s="1"/>
  <c r="D18" i="1"/>
</calcChain>
</file>

<file path=xl/sharedStrings.xml><?xml version="1.0" encoding="utf-8"?>
<sst xmlns="http://schemas.openxmlformats.org/spreadsheetml/2006/main" count="228" uniqueCount="205">
  <si>
    <t xml:space="preserve">Begroting  </t>
  </si>
  <si>
    <t>Ontvangsten</t>
  </si>
  <si>
    <t>01. Lidgelden</t>
  </si>
  <si>
    <t>01 - 000001</t>
  </si>
  <si>
    <t>Lidgelden</t>
  </si>
  <si>
    <t xml:space="preserve">       Indien we met lidkaarten werken: Hoeveel kost een lidkaart? </t>
  </si>
  <si>
    <t xml:space="preserve">      Hoeveel denken we er te verkopen?</t>
  </si>
  <si>
    <t>02. Schenkingen en legaten</t>
  </si>
  <si>
    <t>02 - 000001</t>
  </si>
  <si>
    <t>Schenkingen en legaten</t>
  </si>
  <si>
    <t>Verwachten we schenkingen? (Eventueel van vorige jeugdhuis vzw in de gemeente)</t>
  </si>
  <si>
    <t>03. Subsidies</t>
  </si>
  <si>
    <t>03 - 000001</t>
  </si>
  <si>
    <t>Projectsubsidies Bovenlokaal jeugdhuis</t>
  </si>
  <si>
    <t>03 - 000002</t>
  </si>
  <si>
    <t>Andere Rijks- en Gemeenschapssubsidies</t>
  </si>
  <si>
    <t>03 - 000003</t>
  </si>
  <si>
    <t>Subsidies Stad/Gemeente</t>
  </si>
  <si>
    <t>03 - 000004</t>
  </si>
  <si>
    <t>Gewestsubsidies voor tewerkgesteld personeel</t>
  </si>
  <si>
    <t>03 - 000005</t>
  </si>
  <si>
    <t>Subsidies projectfondsen (KBS, CERA,...)</t>
  </si>
  <si>
    <t>03 - 000006</t>
  </si>
  <si>
    <t>Andere subsidies</t>
  </si>
  <si>
    <t>Hoeveel volk verwachten we gemiddeld op een openingsavond? Hoeveel zal een drankje ongeveer kosten? VB (gemiddeld 25 personen die gemiddeld 7 drankjes drinken (volgens onderzoek) tweemaal per week vanaf augustus aan 1,20 euro per drankje (25 X 7 X 44 X 1,20) = 9240 euro</t>
  </si>
  <si>
    <t>04. Andere ontvangsten</t>
  </si>
  <si>
    <t>Op basis aankoop</t>
  </si>
  <si>
    <t># aanwezigen</t>
  </si>
  <si>
    <t>verkoopprijs drank en eten (€)</t>
  </si>
  <si>
    <t>aantal dagen per week open</t>
  </si>
  <si>
    <t># drankjes pp</t>
  </si>
  <si>
    <t>04 - 000001</t>
  </si>
  <si>
    <t>Verkoop drank en etenswaren</t>
  </si>
  <si>
    <t>04 - 000002</t>
  </si>
  <si>
    <t>Verkoop diversen</t>
  </si>
  <si>
    <t>04 - 000003</t>
  </si>
  <si>
    <t>Opbrengsten uit deelname aan activiteiten</t>
  </si>
  <si>
    <t xml:space="preserve">Vragen we entreegeld voor feestjes, optredens? Hoeveel gemiddeld </t>
  </si>
  <si>
    <t xml:space="preserve">   Hoeveel volk gemiddeld</t>
  </si>
  <si>
    <t xml:space="preserve">       hoeveel maal per jaar</t>
  </si>
  <si>
    <t>04 - 000004</t>
  </si>
  <si>
    <t>Opbrengsten uit kadervorming</t>
  </si>
  <si>
    <t>04 - 000005</t>
  </si>
  <si>
    <t>Huuropbrengsten</t>
  </si>
  <si>
    <t>Verhuren we soms ons jeugdhuis?</t>
  </si>
  <si>
    <t>04 - 000006</t>
  </si>
  <si>
    <t>Opbrengsten uit thesauriebeleggingen (termijnrekening)</t>
  </si>
  <si>
    <t>04 - 000007</t>
  </si>
  <si>
    <t>Opbrengsten uit beschikbare waarden bankrekening</t>
  </si>
  <si>
    <t>04 - 000008</t>
  </si>
  <si>
    <t>Andere financiële opbrengsten</t>
  </si>
  <si>
    <t>04 - 000009</t>
  </si>
  <si>
    <t>Andere opbrengsten</t>
  </si>
  <si>
    <t>04 - 000010</t>
  </si>
  <si>
    <t>Elektriciteit en gas (creditnota)</t>
  </si>
  <si>
    <t>04 - 000011</t>
  </si>
  <si>
    <t>Ontvangsten waarborgen</t>
  </si>
  <si>
    <t>04 - 000012</t>
  </si>
  <si>
    <t>Vergoedingen vanwege verzekeringsmaatschappijen</t>
  </si>
  <si>
    <t>04 - 000013</t>
  </si>
  <si>
    <t>Vergoedingen voor publiciteitsopname</t>
  </si>
  <si>
    <t>Vragen we sponsoring bij bepaalde activiteiten? Indien ja, hoeveel denken we binnen te halen?</t>
  </si>
  <si>
    <t>04 - 000014</t>
  </si>
  <si>
    <t>Andere vergoedingen</t>
  </si>
  <si>
    <t>Totaal Ontvangsten</t>
  </si>
  <si>
    <t>Uitgaven</t>
  </si>
  <si>
    <t>01. Goederen en Diensten</t>
  </si>
  <si>
    <t>kostprijs drankje (€)</t>
  </si>
  <si>
    <t>verlies op tap (%)</t>
  </si>
  <si>
    <t>Aankopen dranken</t>
  </si>
  <si>
    <t>01 - 000002</t>
  </si>
  <si>
    <t>Aankopen eetwaren</t>
  </si>
  <si>
    <t>Bij aankopen eetwaren neem je bij verkoop dranken en eetwaren (rij 18) best minimum het dubbele bedrag van die inkoopprijs (is gangbaar).</t>
  </si>
  <si>
    <t>01 - 000003</t>
  </si>
  <si>
    <t>Aankopen T-shirts (om te verkopen)</t>
  </si>
  <si>
    <t>01 - 000004</t>
  </si>
  <si>
    <t>Andere aankopen</t>
  </si>
  <si>
    <r>
      <rPr>
        <b/>
        <sz val="11"/>
        <color rgb="FF000000"/>
        <rFont val="Arial"/>
        <family val="2"/>
      </rPr>
      <t>02. Bezoldigingen</t>
    </r>
    <r>
      <rPr>
        <sz val="11"/>
        <color rgb="FF000000"/>
        <rFont val="Arial"/>
        <family val="2"/>
      </rPr>
      <t xml:space="preserve"> (indien beroepskrachten in dienst)</t>
    </r>
  </si>
  <si>
    <t>Brutolonen</t>
  </si>
  <si>
    <t>02 - 000002</t>
  </si>
  <si>
    <t>Eindejaarspremie</t>
  </si>
  <si>
    <t>02 - 000003</t>
  </si>
  <si>
    <t>Vakantiegeld</t>
  </si>
  <si>
    <t>02 - 000004</t>
  </si>
  <si>
    <t>Maaltijdcheques</t>
  </si>
  <si>
    <t>02 - 000005</t>
  </si>
  <si>
    <t>Patronale bijdrage RSZ</t>
  </si>
  <si>
    <t>02 - 000006</t>
  </si>
  <si>
    <t>Verzekering tegen arbeidsongevallen</t>
  </si>
  <si>
    <t>02 - 000007</t>
  </si>
  <si>
    <t>Reiskosten van en naar het werk</t>
  </si>
  <si>
    <t>02 - 000008</t>
  </si>
  <si>
    <t>Reiskosten werkverplaatsing</t>
  </si>
  <si>
    <t>02 - 000009</t>
  </si>
  <si>
    <t>Diverse sociale lasten</t>
  </si>
  <si>
    <t>02 - 000010</t>
  </si>
  <si>
    <t>Diverse sociale voordelen</t>
  </si>
  <si>
    <t>02 - 000011</t>
  </si>
  <si>
    <t>Kosten sociaal secretariaat</t>
  </si>
  <si>
    <t>02 - 000012</t>
  </si>
  <si>
    <t>Kosten medisch secretariaat</t>
  </si>
  <si>
    <t>02 - 000013</t>
  </si>
  <si>
    <t>Honoraria voor lesgevers of artiesten</t>
  </si>
  <si>
    <t>02 - 000014</t>
  </si>
  <si>
    <t>Andere honoraria of erelonen</t>
  </si>
  <si>
    <t>03. Diensten en diverse goederen</t>
  </si>
  <si>
    <t>Huur lokalen en andere verblijfskosten</t>
  </si>
  <si>
    <t>Huurprijs per maand:</t>
  </si>
  <si>
    <t xml:space="preserve">x 12 = </t>
  </si>
  <si>
    <t>Onderhoud en herstellingen</t>
  </si>
  <si>
    <t>Water</t>
  </si>
  <si>
    <t>Gas en andere brandstoffen</t>
  </si>
  <si>
    <t>Electriciteit</t>
  </si>
  <si>
    <t>Internet</t>
  </si>
  <si>
    <t>03 - 000007</t>
  </si>
  <si>
    <t>Telefoon &amp; GSM</t>
  </si>
  <si>
    <t>03 - 000008</t>
  </si>
  <si>
    <t>Postzegels</t>
  </si>
  <si>
    <t>03 - 000009</t>
  </si>
  <si>
    <t>Drukwerk</t>
  </si>
  <si>
    <t>03 - 000010</t>
  </si>
  <si>
    <t>Tijdschrift</t>
  </si>
  <si>
    <t>03 - 000011</t>
  </si>
  <si>
    <t>Abonnementen op dagbladen en tijdschriften</t>
  </si>
  <si>
    <t>03 - 000012</t>
  </si>
  <si>
    <t>Activiteitskosten (programmatiekosten)</t>
  </si>
  <si>
    <t>03 - 000013</t>
  </si>
  <si>
    <t>Vrijwilligersvergoeding</t>
  </si>
  <si>
    <t>03 - 000014</t>
  </si>
  <si>
    <t>Kleine vergoeding voor artiesten</t>
  </si>
  <si>
    <t>03 - 000015</t>
  </si>
  <si>
    <t>Vergoeding voor artiesten via SBK (interimkantoor)</t>
  </si>
  <si>
    <t>03 - 000016</t>
  </si>
  <si>
    <t>Vormingskosten</t>
  </si>
  <si>
    <t>03 - 000017</t>
  </si>
  <si>
    <t>Verplaatsingskosten</t>
  </si>
  <si>
    <t>03 - 000018</t>
  </si>
  <si>
    <t>Verzekering brand</t>
  </si>
  <si>
    <t>03 - 000019</t>
  </si>
  <si>
    <t>Verzekering burgelijke aansprakelijkheid</t>
  </si>
  <si>
    <t>Zie blad 'Premie IC'</t>
  </si>
  <si>
    <t>03 - 000020</t>
  </si>
  <si>
    <t>Andere verzekering (niet voor personeel)</t>
  </si>
  <si>
    <t>03 - 000021</t>
  </si>
  <si>
    <t>Bijdragen voor lidmaatschappen (+Assist)</t>
  </si>
  <si>
    <t>Formaatlidmaatschap, 1ste jaar 50% korting</t>
  </si>
  <si>
    <t>Assistplus</t>
  </si>
  <si>
    <t>Sociare, per werknemer</t>
  </si>
  <si>
    <t>03 - 000022</t>
  </si>
  <si>
    <t>Reclame en advertenties</t>
  </si>
  <si>
    <t>03 - 000023</t>
  </si>
  <si>
    <t>Giften, geschenken</t>
  </si>
  <si>
    <t>03 - 000024</t>
  </si>
  <si>
    <t>Representatiekosten</t>
  </si>
  <si>
    <t>03 - 000025</t>
  </si>
  <si>
    <t>Diensten en erelonen (bv. ereloon advocaat)</t>
  </si>
  <si>
    <t>Boekhoudkosten, kuisen bierleidingen, onderhoudscontracten, kuisen verwarmingsketel, controle brandblussers,….</t>
  </si>
  <si>
    <t>03 - 000026</t>
  </si>
  <si>
    <t>Aankopen onderhoudsproducten</t>
  </si>
  <si>
    <t>03 - 000027</t>
  </si>
  <si>
    <t>Aankopen kantoorbenodigdheden</t>
  </si>
  <si>
    <t>03 - 000028</t>
  </si>
  <si>
    <t>Aankopen verbruiks-, werkings- en didactisch materieel</t>
  </si>
  <si>
    <t>03 - 000029</t>
  </si>
  <si>
    <t>Aankopen drank en etenswaren eigen gebruik</t>
  </si>
  <si>
    <t>03 - 000030</t>
  </si>
  <si>
    <t>Aankopen muziek, film en gaming</t>
  </si>
  <si>
    <t>03 - 000031</t>
  </si>
  <si>
    <t>Aankopen duurzame materialen</t>
  </si>
  <si>
    <t>03 - 000032</t>
  </si>
  <si>
    <t>Andere aankopen (bv. T-shirts voor eigen gebruik)</t>
  </si>
  <si>
    <t>04. Andere uitgaven</t>
  </si>
  <si>
    <t>Onroerende voorheffing</t>
  </si>
  <si>
    <t>Jeugdhuizen zijn in principe vrijgesteld</t>
  </si>
  <si>
    <t>Provinciale en gemeentelijke belastingen</t>
  </si>
  <si>
    <t>Ophaling huisvuil, taksen op drankslijterijen</t>
  </si>
  <si>
    <t>Diverse taksen</t>
  </si>
  <si>
    <t>Registratiekosten FAVV (2023)</t>
  </si>
  <si>
    <t>Boeten</t>
  </si>
  <si>
    <t>Publicatiekosten (Staatsblad en Nationale Bank)</t>
  </si>
  <si>
    <t>Wijziging</t>
  </si>
  <si>
    <t>oprichting elektronisch</t>
  </si>
  <si>
    <t>oprichting op papier</t>
  </si>
  <si>
    <t>http://www.ejustice.just.fgov.be/tsv_pub/tarif_n.htm</t>
  </si>
  <si>
    <t>Auteursrechten</t>
  </si>
  <si>
    <t>Zie 'Auteursrechten' en 'Sabam'</t>
  </si>
  <si>
    <t xml:space="preserve">JH-licentie </t>
  </si>
  <si>
    <t>https://formaat.be/informatie/legale-muziek</t>
  </si>
  <si>
    <t>Teruggave subsidies</t>
  </si>
  <si>
    <t>Uitgegeven waarborgen</t>
  </si>
  <si>
    <t>Kosten voor schulden op langer dan één jaar</t>
  </si>
  <si>
    <t>Kosten voor schulden op ten hoogste één jaar</t>
  </si>
  <si>
    <t>Diverse financiële kosten</t>
  </si>
  <si>
    <t>Diefstal</t>
  </si>
  <si>
    <t xml:space="preserve">Totaal Uitgaven </t>
  </si>
  <si>
    <t>SALDO</t>
  </si>
  <si>
    <t>Winst op toog</t>
  </si>
  <si>
    <t>Jaartarief Sabam + Billijke vergoeding (pagina auteursrecht)</t>
  </si>
  <si>
    <t>Voorbeeld ruimte &lt;100m², tarief evenement met audiovisueel / tarief dans)</t>
  </si>
  <si>
    <t>BTW-betaling BTW-plichtige jeugdhuizen</t>
  </si>
  <si>
    <t>Berekening winst toog</t>
  </si>
  <si>
    <t>We rekenen hier 50% van de kosten BA-polis, drank eigen verbruik, publicatiekosten</t>
  </si>
  <si>
    <t>Subsidies en personeelskosten werden niet in rekening gebracht</t>
  </si>
  <si>
    <t>Aantal verkochte consumpties</t>
  </si>
  <si>
    <t>Winst per consumptie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</si>
</sst>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2"/>
      <color rgb="FF000000"/>
      <name val="Calibri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/>
    <xf numFmtId="8" fontId="3" fillId="0" borderId="4" xfId="0" applyNumberFormat="1" applyFont="1" applyBorder="1"/>
    <xf numFmtId="8" fontId="6" fillId="0" borderId="0" xfId="1" applyNumberFormat="1" applyFont="1"/>
    <xf numFmtId="0" fontId="3" fillId="2" borderId="4" xfId="0" applyFont="1" applyFill="1" applyBorder="1"/>
    <xf numFmtId="0" fontId="3" fillId="3" borderId="4" xfId="0" applyFont="1" applyFill="1" applyBorder="1"/>
    <xf numFmtId="0" fontId="0" fillId="3" borderId="4" xfId="0" applyFill="1" applyBorder="1"/>
    <xf numFmtId="8" fontId="3" fillId="0" borderId="0" xfId="0" applyNumberFormat="1" applyFont="1"/>
    <xf numFmtId="6" fontId="4" fillId="0" borderId="0" xfId="0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0" fontId="3" fillId="0" borderId="4" xfId="0" applyFont="1" applyBorder="1" applyAlignment="1">
      <alignment horizontal="left" vertical="top"/>
    </xf>
    <xf numFmtId="6" fontId="4" fillId="2" borderId="4" xfId="0" applyNumberFormat="1" applyFont="1" applyFill="1" applyBorder="1" applyAlignment="1">
      <alignment vertical="top"/>
    </xf>
    <xf numFmtId="0" fontId="0" fillId="3" borderId="3" xfId="0" applyFill="1" applyBorder="1"/>
    <xf numFmtId="0" fontId="3" fillId="0" borderId="6" xfId="0" applyFont="1" applyBorder="1"/>
    <xf numFmtId="0" fontId="3" fillId="4" borderId="0" xfId="0" applyFont="1" applyFill="1"/>
    <xf numFmtId="8" fontId="3" fillId="4" borderId="0" xfId="0" applyNumberFormat="1" applyFont="1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/>
    <xf numFmtId="0" fontId="7" fillId="0" borderId="0" xfId="2"/>
    <xf numFmtId="0" fontId="8" fillId="0" borderId="0" xfId="0" applyFont="1"/>
    <xf numFmtId="0" fontId="4" fillId="5" borderId="4" xfId="0" applyFont="1" applyFill="1" applyBorder="1"/>
    <xf numFmtId="0" fontId="9" fillId="0" borderId="0" xfId="2" applyFont="1"/>
    <xf numFmtId="2" fontId="3" fillId="2" borderId="4" xfId="0" applyNumberFormat="1" applyFont="1" applyFill="1" applyBorder="1"/>
    <xf numFmtId="8" fontId="3" fillId="0" borderId="6" xfId="0" applyNumberFormat="1" applyFont="1" applyBorder="1"/>
    <xf numFmtId="8" fontId="6" fillId="4" borderId="0" xfId="1" applyNumberFormat="1" applyFont="1" applyFill="1"/>
    <xf numFmtId="0" fontId="4" fillId="0" borderId="3" xfId="0" applyFont="1" applyBorder="1" applyAlignment="1">
      <alignment vertical="top"/>
    </xf>
    <xf numFmtId="8" fontId="3" fillId="0" borderId="3" xfId="0" applyNumberFormat="1" applyFont="1" applyBorder="1"/>
    <xf numFmtId="8" fontId="6" fillId="0" borderId="7" xfId="1" applyNumberFormat="1" applyFont="1" applyBorder="1"/>
    <xf numFmtId="0" fontId="10" fillId="0" borderId="8" xfId="0" applyFont="1" applyBorder="1"/>
    <xf numFmtId="0" fontId="0" fillId="0" borderId="9" xfId="0" applyBorder="1"/>
    <xf numFmtId="0" fontId="3" fillId="0" borderId="8" xfId="0" applyFont="1" applyBorder="1"/>
    <xf numFmtId="8" fontId="3" fillId="2" borderId="10" xfId="0" applyNumberFormat="1" applyFont="1" applyFill="1" applyBorder="1"/>
    <xf numFmtId="0" fontId="3" fillId="0" borderId="0" xfId="0" applyFont="1" applyAlignment="1">
      <alignment horizontal="left" vertical="top"/>
    </xf>
    <xf numFmtId="8" fontId="3" fillId="0" borderId="8" xfId="0" applyNumberFormat="1" applyFont="1" applyBorder="1"/>
    <xf numFmtId="0" fontId="3" fillId="0" borderId="9" xfId="0" applyFont="1" applyBorder="1" applyAlignment="1">
      <alignment horizontal="left" vertical="top"/>
    </xf>
    <xf numFmtId="8" fontId="3" fillId="2" borderId="12" xfId="0" applyNumberFormat="1" applyFont="1" applyFill="1" applyBorder="1"/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3" xfId="0" applyFont="1" applyFill="1" applyBorder="1"/>
    <xf numFmtId="8" fontId="3" fillId="6" borderId="3" xfId="0" applyNumberFormat="1" applyFont="1" applyFill="1" applyBorder="1" applyAlignment="1">
      <alignment vertical="center"/>
    </xf>
    <xf numFmtId="0" fontId="4" fillId="8" borderId="5" xfId="0" applyFont="1" applyFill="1" applyBorder="1"/>
    <xf numFmtId="0" fontId="4" fillId="7" borderId="3" xfId="0" applyFont="1" applyFill="1" applyBorder="1" applyAlignment="1">
      <alignment vertical="top"/>
    </xf>
    <xf numFmtId="8" fontId="3" fillId="7" borderId="3" xfId="0" applyNumberFormat="1" applyFont="1" applyFill="1" applyBorder="1"/>
    <xf numFmtId="0" fontId="4" fillId="9" borderId="3" xfId="0" applyFont="1" applyFill="1" applyBorder="1"/>
    <xf numFmtId="8" fontId="3" fillId="8" borderId="4" xfId="0" applyNumberFormat="1" applyFont="1" applyFill="1" applyBorder="1"/>
    <xf numFmtId="165" fontId="4" fillId="5" borderId="5" xfId="0" applyNumberFormat="1" applyFont="1" applyFill="1" applyBorder="1"/>
    <xf numFmtId="0" fontId="11" fillId="0" borderId="8" xfId="0" applyFont="1" applyBorder="1" applyAlignment="1">
      <alignment horizontal="right"/>
    </xf>
    <xf numFmtId="8" fontId="11" fillId="0" borderId="11" xfId="0" applyNumberFormat="1" applyFont="1" applyBorder="1" applyAlignment="1">
      <alignment horizontal="right"/>
    </xf>
    <xf numFmtId="8" fontId="6" fillId="8" borderId="10" xfId="1" applyNumberFormat="1" applyFont="1" applyFill="1" applyBorder="1"/>
    <xf numFmtId="0" fontId="0" fillId="8" borderId="4" xfId="0" applyFill="1" applyBorder="1"/>
    <xf numFmtId="0" fontId="3" fillId="5" borderId="10" xfId="0" applyFont="1" applyFill="1" applyBorder="1"/>
  </cellXfs>
  <cellStyles count="3">
    <cellStyle name="Hyperlink" xfId="2" builtinId="8"/>
    <cellStyle name="Standaard" xfId="0" builtinId="0"/>
    <cellStyle name="Standaard 2" xfId="1" xr:uid="{CA11D8C9-E733-410C-B3F6-3085ED853D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8051-CE9C-403F-8B45-29BEC57A9446}">
  <dimension ref="A1:T127"/>
  <sheetViews>
    <sheetView tabSelected="1" workbookViewId="0">
      <selection activeCell="C117" sqref="C117"/>
    </sheetView>
  </sheetViews>
  <sheetFormatPr defaultRowHeight="14.4" x14ac:dyDescent="0.3"/>
  <cols>
    <col min="1" max="1" width="12.109375" customWidth="1"/>
    <col min="2" max="2" width="57.5546875" customWidth="1"/>
    <col min="3" max="3" width="16.88671875" customWidth="1"/>
    <col min="4" max="4" width="19" customWidth="1"/>
    <col min="5" max="5" width="9" customWidth="1"/>
    <col min="6" max="6" width="11.44140625" customWidth="1"/>
    <col min="9" max="9" width="11.6640625" customWidth="1"/>
    <col min="11" max="11" width="10" customWidth="1"/>
    <col min="16" max="16" width="9.6640625" customWidth="1"/>
  </cols>
  <sheetData>
    <row r="1" spans="1:17" ht="25.2" thickBot="1" x14ac:dyDescent="0.45">
      <c r="A1" s="42" t="s">
        <v>0</v>
      </c>
      <c r="B1" s="43"/>
      <c r="C1" s="44"/>
      <c r="D1" s="44"/>
    </row>
    <row r="2" spans="1:17" ht="15" thickBot="1" x14ac:dyDescent="0.35">
      <c r="A2" s="1"/>
      <c r="B2" s="2" t="s">
        <v>1</v>
      </c>
      <c r="C2" s="3"/>
    </row>
    <row r="3" spans="1:17" x14ac:dyDescent="0.3">
      <c r="A3" s="4"/>
      <c r="B3" s="22" t="s">
        <v>2</v>
      </c>
      <c r="C3" s="52">
        <f>SUM(C4)</f>
        <v>0</v>
      </c>
    </row>
    <row r="4" spans="1:17" x14ac:dyDescent="0.3">
      <c r="A4" s="1" t="s">
        <v>3</v>
      </c>
      <c r="B4" s="1" t="s">
        <v>4</v>
      </c>
      <c r="C4" s="6">
        <v>0</v>
      </c>
      <c r="E4" s="7">
        <f>L4*Q4</f>
        <v>0</v>
      </c>
      <c r="F4" s="1" t="s">
        <v>5</v>
      </c>
      <c r="G4" s="1"/>
      <c r="H4" s="1"/>
      <c r="I4" s="1"/>
      <c r="J4" s="1"/>
      <c r="K4" s="1"/>
      <c r="L4" s="8"/>
      <c r="M4" s="1" t="s">
        <v>6</v>
      </c>
      <c r="N4" s="1"/>
      <c r="O4" s="1"/>
      <c r="P4" s="1"/>
      <c r="Q4" s="9"/>
    </row>
    <row r="5" spans="1:17" x14ac:dyDescent="0.3">
      <c r="A5" s="1"/>
      <c r="B5" s="1"/>
      <c r="C5" s="10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x14ac:dyDescent="0.3">
      <c r="A6" s="4"/>
      <c r="B6" s="25" t="s">
        <v>7</v>
      </c>
      <c r="C6" s="52">
        <f>C7</f>
        <v>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x14ac:dyDescent="0.3">
      <c r="A7" s="1" t="s">
        <v>8</v>
      </c>
      <c r="B7" s="1" t="s">
        <v>9</v>
      </c>
      <c r="C7" s="6">
        <v>0</v>
      </c>
      <c r="E7" s="1" t="s">
        <v>10</v>
      </c>
      <c r="F7" s="1"/>
      <c r="G7" s="1"/>
      <c r="H7" s="1"/>
      <c r="I7" s="1"/>
      <c r="J7" s="1"/>
      <c r="K7" s="1"/>
      <c r="L7" s="1"/>
      <c r="M7" s="1"/>
      <c r="N7" s="1"/>
    </row>
    <row r="8" spans="1:17" x14ac:dyDescent="0.3">
      <c r="A8" s="1"/>
      <c r="B8" s="1"/>
      <c r="C8" s="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7.25" customHeight="1" x14ac:dyDescent="0.3">
      <c r="A9" s="4"/>
      <c r="B9" s="25" t="s">
        <v>11</v>
      </c>
      <c r="C9" s="52">
        <f>SUM(C10:C15)</f>
        <v>0</v>
      </c>
      <c r="D9" s="11"/>
      <c r="E9" s="11"/>
      <c r="F9" s="11"/>
      <c r="G9" s="1"/>
      <c r="H9" s="1"/>
    </row>
    <row r="10" spans="1:17" ht="14.25" customHeight="1" x14ac:dyDescent="0.3">
      <c r="A10" s="1" t="s">
        <v>12</v>
      </c>
      <c r="B10" s="1" t="s">
        <v>13</v>
      </c>
      <c r="C10" s="6">
        <v>0</v>
      </c>
      <c r="D10" s="11"/>
      <c r="E10" s="12"/>
      <c r="F10" s="12"/>
      <c r="G10" s="1"/>
      <c r="H10" s="1"/>
    </row>
    <row r="11" spans="1:17" ht="15" customHeight="1" x14ac:dyDescent="0.3">
      <c r="A11" s="1" t="s">
        <v>14</v>
      </c>
      <c r="B11" s="1" t="s">
        <v>15</v>
      </c>
      <c r="C11" s="6">
        <v>0</v>
      </c>
      <c r="D11" s="11"/>
      <c r="E11" s="11"/>
      <c r="F11" s="11"/>
      <c r="G11" s="1"/>
      <c r="H11" s="1"/>
    </row>
    <row r="12" spans="1:17" ht="15.75" customHeight="1" x14ac:dyDescent="0.3">
      <c r="A12" s="1" t="s">
        <v>16</v>
      </c>
      <c r="B12" s="1" t="s">
        <v>17</v>
      </c>
      <c r="C12" s="6">
        <v>0</v>
      </c>
      <c r="D12" s="11"/>
      <c r="E12" s="11"/>
      <c r="F12" s="11"/>
      <c r="G12" s="1"/>
      <c r="H12" s="1"/>
    </row>
    <row r="13" spans="1:17" ht="16.5" customHeight="1" x14ac:dyDescent="0.3">
      <c r="A13" s="1" t="s">
        <v>18</v>
      </c>
      <c r="B13" s="1" t="s">
        <v>19</v>
      </c>
      <c r="C13" s="6">
        <v>0</v>
      </c>
      <c r="D13" s="11"/>
      <c r="E13" s="11"/>
      <c r="F13" s="11"/>
      <c r="G13" s="1"/>
      <c r="H13" s="1"/>
    </row>
    <row r="14" spans="1:17" ht="16.5" customHeight="1" x14ac:dyDescent="0.3">
      <c r="A14" s="1" t="s">
        <v>20</v>
      </c>
      <c r="B14" s="1" t="s">
        <v>21</v>
      </c>
      <c r="C14" s="6">
        <v>0</v>
      </c>
      <c r="D14" s="11"/>
      <c r="E14" s="11"/>
      <c r="F14" s="11"/>
      <c r="G14" s="1"/>
      <c r="H14" s="1"/>
    </row>
    <row r="15" spans="1:17" ht="16.5" customHeight="1" x14ac:dyDescent="0.3">
      <c r="A15" s="1" t="s">
        <v>22</v>
      </c>
      <c r="B15" s="1" t="s">
        <v>23</v>
      </c>
      <c r="C15" s="6">
        <v>0</v>
      </c>
      <c r="D15" s="11"/>
      <c r="E15" s="11"/>
      <c r="F15" s="11"/>
      <c r="G15" s="1"/>
      <c r="H15" s="1"/>
    </row>
    <row r="16" spans="1:17" ht="16.5" customHeight="1" x14ac:dyDescent="0.3">
      <c r="A16" s="11"/>
      <c r="B16" s="1"/>
      <c r="C16" s="1"/>
      <c r="E16" s="11" t="s">
        <v>24</v>
      </c>
      <c r="F16" s="11"/>
      <c r="G16" s="1"/>
      <c r="H16" s="1"/>
    </row>
    <row r="17" spans="1:20" ht="17.399999999999999" customHeight="1" x14ac:dyDescent="0.3">
      <c r="A17" s="13"/>
      <c r="B17" s="25" t="s">
        <v>25</v>
      </c>
      <c r="C17" s="52">
        <f>SUM(C18:C31)</f>
        <v>0</v>
      </c>
      <c r="D17" s="11" t="s">
        <v>26</v>
      </c>
      <c r="E17" s="1"/>
      <c r="F17" s="1" t="s">
        <v>27</v>
      </c>
      <c r="G17" s="11"/>
      <c r="H17" s="1" t="s">
        <v>28</v>
      </c>
      <c r="K17" s="1" t="s">
        <v>29</v>
      </c>
      <c r="M17" s="1"/>
      <c r="N17" s="1" t="s">
        <v>30</v>
      </c>
      <c r="P17" s="1"/>
    </row>
    <row r="18" spans="1:20" ht="15" customHeight="1" x14ac:dyDescent="0.3">
      <c r="A18" s="1" t="s">
        <v>31</v>
      </c>
      <c r="B18" s="1" t="s">
        <v>32</v>
      </c>
      <c r="C18" s="10">
        <f>F18*H18*K18*52*N18</f>
        <v>0</v>
      </c>
      <c r="D18" s="14">
        <f>C39*(100-P39)/100*2+C40*2</f>
        <v>0</v>
      </c>
      <c r="E18" s="11"/>
      <c r="F18" s="9"/>
      <c r="G18" s="11"/>
      <c r="H18" s="8"/>
      <c r="K18" s="9"/>
      <c r="N18" s="9"/>
    </row>
    <row r="19" spans="1:20" ht="15.75" customHeight="1" thickBot="1" x14ac:dyDescent="0.35">
      <c r="A19" s="1" t="s">
        <v>33</v>
      </c>
      <c r="B19" s="1" t="s">
        <v>34</v>
      </c>
      <c r="C19" s="6">
        <v>0</v>
      </c>
      <c r="D19" s="11"/>
      <c r="F19" s="11"/>
      <c r="G19" s="1"/>
      <c r="H19" s="1"/>
    </row>
    <row r="20" spans="1:20" ht="16.5" customHeight="1" thickBot="1" x14ac:dyDescent="0.35">
      <c r="A20" s="1" t="s">
        <v>35</v>
      </c>
      <c r="B20" s="1" t="s">
        <v>36</v>
      </c>
      <c r="C20" s="6">
        <f>L20*P20*T20</f>
        <v>0</v>
      </c>
      <c r="D20" s="11"/>
      <c r="E20" s="11" t="s">
        <v>37</v>
      </c>
      <c r="F20" s="11"/>
      <c r="G20" s="1"/>
      <c r="H20" s="1"/>
      <c r="L20" s="15"/>
      <c r="M20" s="11" t="s">
        <v>38</v>
      </c>
      <c r="P20" s="15"/>
      <c r="Q20" s="11" t="s">
        <v>39</v>
      </c>
      <c r="T20" s="15"/>
    </row>
    <row r="21" spans="1:20" ht="15" customHeight="1" x14ac:dyDescent="0.3">
      <c r="A21" s="1" t="s">
        <v>40</v>
      </c>
      <c r="B21" s="1" t="s">
        <v>41</v>
      </c>
      <c r="C21" s="6">
        <v>0</v>
      </c>
      <c r="D21" s="11"/>
      <c r="E21" s="11"/>
      <c r="F21" s="11"/>
      <c r="G21" s="1"/>
      <c r="H21" s="1"/>
    </row>
    <row r="22" spans="1:20" ht="15.75" customHeight="1" x14ac:dyDescent="0.3">
      <c r="A22" s="1" t="s">
        <v>42</v>
      </c>
      <c r="B22" s="1" t="s">
        <v>43</v>
      </c>
      <c r="C22" s="6">
        <v>0</v>
      </c>
      <c r="D22" s="11"/>
      <c r="E22" s="11" t="s">
        <v>44</v>
      </c>
      <c r="F22" s="11"/>
      <c r="G22" s="1"/>
      <c r="H22" s="1"/>
    </row>
    <row r="23" spans="1:20" ht="15" customHeight="1" x14ac:dyDescent="0.3">
      <c r="A23" s="1" t="s">
        <v>45</v>
      </c>
      <c r="B23" s="1" t="s">
        <v>46</v>
      </c>
      <c r="C23" s="6">
        <v>0</v>
      </c>
      <c r="D23" s="11"/>
      <c r="E23" s="11"/>
      <c r="F23" s="11"/>
      <c r="G23" s="1"/>
      <c r="H23" s="1"/>
    </row>
    <row r="24" spans="1:20" x14ac:dyDescent="0.3">
      <c r="A24" s="1" t="s">
        <v>47</v>
      </c>
      <c r="B24" s="1" t="s">
        <v>48</v>
      </c>
      <c r="C24" s="6">
        <v>0</v>
      </c>
      <c r="D24" s="11"/>
      <c r="E24" s="11"/>
      <c r="F24" s="11"/>
      <c r="G24" s="1"/>
      <c r="H24" s="1"/>
    </row>
    <row r="25" spans="1:20" x14ac:dyDescent="0.3">
      <c r="A25" s="1" t="s">
        <v>49</v>
      </c>
      <c r="B25" s="1" t="s">
        <v>50</v>
      </c>
      <c r="C25" s="6">
        <v>0</v>
      </c>
      <c r="D25" s="1"/>
      <c r="E25" s="1"/>
      <c r="F25" s="1"/>
      <c r="G25" s="1"/>
      <c r="H25" s="1"/>
    </row>
    <row r="26" spans="1:20" x14ac:dyDescent="0.3">
      <c r="A26" s="1" t="s">
        <v>51</v>
      </c>
      <c r="B26" s="1" t="s">
        <v>52</v>
      </c>
      <c r="C26" s="6">
        <v>0</v>
      </c>
      <c r="D26" s="1"/>
      <c r="E26" s="1"/>
      <c r="F26" s="1"/>
      <c r="G26" s="1"/>
      <c r="H26" s="1"/>
    </row>
    <row r="27" spans="1:20" x14ac:dyDescent="0.3">
      <c r="A27" s="1" t="s">
        <v>53</v>
      </c>
      <c r="B27" s="1" t="s">
        <v>54</v>
      </c>
      <c r="C27" s="6">
        <v>0</v>
      </c>
      <c r="D27" s="1"/>
      <c r="E27" s="1"/>
      <c r="F27" s="1"/>
      <c r="G27" s="1"/>
      <c r="H27" s="1"/>
    </row>
    <row r="28" spans="1:20" x14ac:dyDescent="0.3">
      <c r="A28" s="1" t="s">
        <v>55</v>
      </c>
      <c r="B28" s="1" t="s">
        <v>56</v>
      </c>
      <c r="C28" s="6">
        <v>0</v>
      </c>
      <c r="D28" s="1"/>
      <c r="E28" s="1"/>
      <c r="F28" s="1"/>
      <c r="G28" s="1"/>
      <c r="N28" s="1"/>
      <c r="O28" s="1"/>
    </row>
    <row r="29" spans="1:20" x14ac:dyDescent="0.3">
      <c r="A29" s="1" t="s">
        <v>57</v>
      </c>
      <c r="B29" s="1" t="s">
        <v>58</v>
      </c>
      <c r="C29" s="6">
        <v>0</v>
      </c>
      <c r="D29" s="1"/>
      <c r="E29" s="1"/>
      <c r="F29" s="1"/>
      <c r="G29" s="1"/>
      <c r="N29" s="1"/>
      <c r="O29" s="1"/>
    </row>
    <row r="30" spans="1:20" x14ac:dyDescent="0.3">
      <c r="A30" s="1" t="s">
        <v>59</v>
      </c>
      <c r="B30" s="1" t="s">
        <v>60</v>
      </c>
      <c r="C30" s="6">
        <v>0</v>
      </c>
      <c r="D30" s="1"/>
      <c r="E30" s="11" t="s">
        <v>61</v>
      </c>
      <c r="F30" s="11"/>
      <c r="G30" s="1"/>
      <c r="H30" s="1"/>
    </row>
    <row r="31" spans="1:20" x14ac:dyDescent="0.3">
      <c r="A31" s="1" t="s">
        <v>62</v>
      </c>
      <c r="B31" s="1" t="s">
        <v>63</v>
      </c>
      <c r="C31" s="6">
        <v>0</v>
      </c>
      <c r="D31" s="1"/>
      <c r="E31" s="1"/>
      <c r="F31" s="1"/>
      <c r="G31" s="1"/>
      <c r="N31" s="1"/>
      <c r="O31" s="1"/>
    </row>
    <row r="32" spans="1:20" x14ac:dyDescent="0.3">
      <c r="A32" s="1"/>
      <c r="B32" s="1"/>
      <c r="C32" s="10"/>
      <c r="D32" s="1"/>
      <c r="E32" s="1"/>
      <c r="F32" s="1"/>
      <c r="G32" s="1"/>
      <c r="N32" s="1"/>
      <c r="O32" s="1"/>
    </row>
    <row r="33" spans="1:17" ht="15" thickBot="1" x14ac:dyDescent="0.35">
      <c r="A33" s="1"/>
      <c r="B33" s="1"/>
      <c r="C33" s="10"/>
      <c r="D33" s="1"/>
      <c r="E33" s="1"/>
      <c r="F33" s="1"/>
      <c r="G33" s="1"/>
      <c r="H33" s="1"/>
    </row>
    <row r="34" spans="1:17" ht="15" thickBot="1" x14ac:dyDescent="0.35">
      <c r="A34" s="16"/>
      <c r="B34" s="45" t="s">
        <v>64</v>
      </c>
      <c r="C34" s="46">
        <f>C3+C6+C9+C17</f>
        <v>0</v>
      </c>
      <c r="D34" s="1"/>
      <c r="E34" s="1"/>
      <c r="F34" s="1"/>
      <c r="G34" s="1"/>
      <c r="H34" s="1"/>
    </row>
    <row r="35" spans="1:17" x14ac:dyDescent="0.3">
      <c r="A35" s="1"/>
      <c r="B35" s="1"/>
      <c r="C35" s="1"/>
      <c r="D35" s="1"/>
    </row>
    <row r="36" spans="1:17" ht="15" thickBot="1" x14ac:dyDescent="0.35">
      <c r="A36" s="17"/>
      <c r="B36" s="17"/>
      <c r="C36" s="18"/>
      <c r="D36" s="17"/>
      <c r="E36" s="17"/>
      <c r="F36" s="17"/>
      <c r="G36" s="17"/>
      <c r="H36" s="17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 thickBot="1" x14ac:dyDescent="0.35">
      <c r="A37" s="20"/>
      <c r="B37" s="2" t="s">
        <v>65</v>
      </c>
      <c r="C37" s="21"/>
      <c r="D37" s="1"/>
      <c r="E37" s="1"/>
      <c r="F37" s="1"/>
      <c r="G37" s="1"/>
      <c r="H37" s="1"/>
    </row>
    <row r="38" spans="1:17" x14ac:dyDescent="0.3">
      <c r="A38" s="4"/>
      <c r="B38" s="47" t="s">
        <v>66</v>
      </c>
      <c r="C38" s="51">
        <f>SUM(C39:C42)</f>
        <v>0</v>
      </c>
      <c r="D38" s="1"/>
      <c r="E38" s="11"/>
      <c r="F38" s="11" t="s">
        <v>27</v>
      </c>
      <c r="G38" s="1"/>
      <c r="H38" s="1" t="s">
        <v>67</v>
      </c>
      <c r="K38" s="1" t="s">
        <v>29</v>
      </c>
      <c r="N38" s="1" t="s">
        <v>30</v>
      </c>
      <c r="P38" s="1" t="s">
        <v>68</v>
      </c>
    </row>
    <row r="39" spans="1:17" x14ac:dyDescent="0.3">
      <c r="A39" s="1" t="s">
        <v>3</v>
      </c>
      <c r="B39" s="1" t="s">
        <v>69</v>
      </c>
      <c r="C39" s="10">
        <f>F39*H39*K39*52*N39</f>
        <v>0</v>
      </c>
      <c r="D39" s="1"/>
      <c r="E39" s="1"/>
      <c r="F39" s="9"/>
      <c r="G39" s="1"/>
      <c r="H39" s="8">
        <v>0.65</v>
      </c>
      <c r="K39" s="9"/>
      <c r="N39" s="9"/>
      <c r="P39" s="9"/>
    </row>
    <row r="40" spans="1:17" x14ac:dyDescent="0.3">
      <c r="A40" s="1" t="s">
        <v>70</v>
      </c>
      <c r="B40" s="1" t="s">
        <v>71</v>
      </c>
      <c r="C40" s="6">
        <v>0</v>
      </c>
      <c r="D40" s="1"/>
      <c r="E40" s="1" t="s">
        <v>72</v>
      </c>
      <c r="F40" s="1"/>
      <c r="G40" s="1"/>
      <c r="H40" s="1"/>
    </row>
    <row r="41" spans="1:17" x14ac:dyDescent="0.3">
      <c r="A41" s="1" t="s">
        <v>73</v>
      </c>
      <c r="B41" s="1" t="s">
        <v>74</v>
      </c>
      <c r="C41" s="6">
        <v>0</v>
      </c>
      <c r="D41" s="1"/>
      <c r="E41" s="1"/>
      <c r="F41" s="1"/>
      <c r="G41" s="1"/>
      <c r="H41" s="1"/>
    </row>
    <row r="42" spans="1:17" x14ac:dyDescent="0.3">
      <c r="A42" s="1" t="s">
        <v>75</v>
      </c>
      <c r="B42" s="1" t="s">
        <v>76</v>
      </c>
      <c r="C42" s="6">
        <v>0</v>
      </c>
      <c r="D42" s="1"/>
      <c r="E42" s="1"/>
      <c r="F42" s="1"/>
      <c r="G42" s="1"/>
      <c r="H42" s="1"/>
    </row>
    <row r="43" spans="1:17" x14ac:dyDescent="0.3">
      <c r="A43" s="1"/>
      <c r="B43" s="1"/>
      <c r="C43" s="1"/>
      <c r="D43" s="1"/>
      <c r="G43" s="1"/>
      <c r="H43" s="1"/>
    </row>
    <row r="44" spans="1:17" x14ac:dyDescent="0.3">
      <c r="A44" s="4"/>
      <c r="B44" s="47" t="s">
        <v>77</v>
      </c>
      <c r="C44" s="51">
        <f>SUM(C45:C58)</f>
        <v>0</v>
      </c>
      <c r="D44" s="1"/>
      <c r="E44" s="1"/>
      <c r="F44" s="1"/>
      <c r="G44" s="1"/>
      <c r="H44" s="1"/>
    </row>
    <row r="45" spans="1:17" x14ac:dyDescent="0.3">
      <c r="A45" s="1" t="s">
        <v>8</v>
      </c>
      <c r="B45" s="1" t="s">
        <v>78</v>
      </c>
      <c r="C45" s="6">
        <v>0</v>
      </c>
      <c r="D45" s="1"/>
      <c r="E45" s="1"/>
      <c r="F45" s="1"/>
      <c r="G45" s="1"/>
      <c r="H45" s="1"/>
    </row>
    <row r="46" spans="1:17" x14ac:dyDescent="0.3">
      <c r="A46" s="1" t="s">
        <v>79</v>
      </c>
      <c r="B46" s="1" t="s">
        <v>80</v>
      </c>
      <c r="C46" s="6">
        <v>0</v>
      </c>
      <c r="D46" s="1"/>
      <c r="E46" s="1"/>
      <c r="F46" s="1"/>
      <c r="G46" s="1"/>
      <c r="H46" s="1"/>
    </row>
    <row r="47" spans="1:17" x14ac:dyDescent="0.3">
      <c r="A47" s="1" t="s">
        <v>81</v>
      </c>
      <c r="B47" s="1" t="s">
        <v>82</v>
      </c>
      <c r="C47" s="6">
        <v>0</v>
      </c>
      <c r="D47" s="1"/>
      <c r="E47" s="1"/>
      <c r="F47" s="1"/>
      <c r="G47" s="1"/>
      <c r="H47" s="1"/>
    </row>
    <row r="48" spans="1:17" x14ac:dyDescent="0.3">
      <c r="A48" s="1" t="s">
        <v>83</v>
      </c>
      <c r="B48" s="1" t="s">
        <v>84</v>
      </c>
      <c r="C48" s="6">
        <v>0</v>
      </c>
      <c r="D48" s="1"/>
      <c r="E48" s="1"/>
      <c r="F48" s="1"/>
      <c r="G48" s="1"/>
      <c r="H48" s="1"/>
    </row>
    <row r="49" spans="1:9" x14ac:dyDescent="0.3">
      <c r="A49" s="1" t="s">
        <v>85</v>
      </c>
      <c r="B49" s="1" t="s">
        <v>86</v>
      </c>
      <c r="C49" s="6">
        <v>0</v>
      </c>
      <c r="D49" s="1"/>
      <c r="E49" s="1"/>
      <c r="F49" s="1"/>
      <c r="G49" s="1"/>
      <c r="H49" s="1"/>
    </row>
    <row r="50" spans="1:9" x14ac:dyDescent="0.3">
      <c r="A50" s="1" t="s">
        <v>87</v>
      </c>
      <c r="B50" s="1" t="s">
        <v>88</v>
      </c>
      <c r="C50" s="6">
        <v>0</v>
      </c>
      <c r="D50" s="1"/>
      <c r="E50" s="1"/>
      <c r="F50" s="1"/>
      <c r="G50" s="1"/>
      <c r="H50" s="1"/>
    </row>
    <row r="51" spans="1:9" x14ac:dyDescent="0.3">
      <c r="A51" s="1" t="s">
        <v>89</v>
      </c>
      <c r="B51" s="1" t="s">
        <v>90</v>
      </c>
      <c r="C51" s="6">
        <v>0</v>
      </c>
      <c r="D51" s="1"/>
      <c r="E51" s="1"/>
      <c r="F51" s="1"/>
      <c r="G51" s="1"/>
      <c r="H51" s="1"/>
    </row>
    <row r="52" spans="1:9" x14ac:dyDescent="0.3">
      <c r="A52" s="1" t="s">
        <v>91</v>
      </c>
      <c r="B52" s="1" t="s">
        <v>92</v>
      </c>
      <c r="C52" s="6">
        <v>0</v>
      </c>
      <c r="D52" s="1"/>
      <c r="E52" s="1"/>
      <c r="F52" s="1"/>
      <c r="G52" s="1"/>
      <c r="H52" s="1"/>
    </row>
    <row r="53" spans="1:9" x14ac:dyDescent="0.3">
      <c r="A53" s="1" t="s">
        <v>93</v>
      </c>
      <c r="B53" s="1" t="s">
        <v>94</v>
      </c>
      <c r="C53" s="6">
        <v>0</v>
      </c>
      <c r="D53" s="1"/>
    </row>
    <row r="54" spans="1:9" x14ac:dyDescent="0.3">
      <c r="A54" s="1" t="s">
        <v>95</v>
      </c>
      <c r="B54" s="1" t="s">
        <v>96</v>
      </c>
      <c r="C54" s="6">
        <v>0</v>
      </c>
      <c r="D54" s="1"/>
      <c r="E54" s="1"/>
      <c r="F54" s="1"/>
      <c r="G54" s="1"/>
      <c r="H54" s="1"/>
    </row>
    <row r="55" spans="1:9" x14ac:dyDescent="0.3">
      <c r="A55" s="1" t="s">
        <v>97</v>
      </c>
      <c r="B55" s="1" t="s">
        <v>98</v>
      </c>
      <c r="C55" s="6">
        <v>0</v>
      </c>
      <c r="D55" s="1"/>
      <c r="E55" s="23"/>
    </row>
    <row r="56" spans="1:9" x14ac:dyDescent="0.3">
      <c r="A56" s="1" t="s">
        <v>99</v>
      </c>
      <c r="B56" s="1" t="s">
        <v>100</v>
      </c>
      <c r="C56" s="6">
        <v>0</v>
      </c>
      <c r="D56" s="1"/>
      <c r="E56" s="1"/>
      <c r="F56" s="1"/>
      <c r="G56" s="1"/>
      <c r="H56" s="1"/>
    </row>
    <row r="57" spans="1:9" x14ac:dyDescent="0.3">
      <c r="A57" s="1" t="s">
        <v>101</v>
      </c>
      <c r="B57" s="1" t="s">
        <v>102</v>
      </c>
      <c r="C57" s="6">
        <v>0</v>
      </c>
      <c r="D57" s="1"/>
      <c r="E57" s="1"/>
      <c r="F57" s="1"/>
      <c r="G57" s="1"/>
      <c r="H57" s="1"/>
    </row>
    <row r="58" spans="1:9" x14ac:dyDescent="0.3">
      <c r="A58" s="1" t="s">
        <v>103</v>
      </c>
      <c r="B58" s="1" t="s">
        <v>104</v>
      </c>
      <c r="C58" s="6">
        <v>0</v>
      </c>
      <c r="D58" s="1"/>
      <c r="F58" s="1"/>
      <c r="G58" s="1"/>
    </row>
    <row r="59" spans="1:9" x14ac:dyDescent="0.3">
      <c r="A59" s="24"/>
      <c r="B59" s="24"/>
      <c r="C59" s="10"/>
      <c r="D59" s="1"/>
    </row>
    <row r="60" spans="1:9" x14ac:dyDescent="0.3">
      <c r="A60" s="4"/>
      <c r="B60" s="47" t="s">
        <v>105</v>
      </c>
      <c r="C60" s="51">
        <f>SUM(C61:C92)</f>
        <v>0</v>
      </c>
      <c r="D60" s="1"/>
      <c r="E60" s="1"/>
      <c r="F60" s="1"/>
      <c r="G60" s="1"/>
      <c r="H60" s="1"/>
    </row>
    <row r="61" spans="1:9" x14ac:dyDescent="0.3">
      <c r="A61" s="1" t="s">
        <v>12</v>
      </c>
      <c r="B61" s="1" t="s">
        <v>106</v>
      </c>
      <c r="C61" s="6">
        <v>0</v>
      </c>
      <c r="D61" s="1"/>
      <c r="E61" s="1" t="s">
        <v>107</v>
      </c>
      <c r="F61" s="1"/>
      <c r="G61" s="4">
        <v>0</v>
      </c>
      <c r="H61" s="1" t="s">
        <v>108</v>
      </c>
      <c r="I61" s="7">
        <f>G61*12</f>
        <v>0</v>
      </c>
    </row>
    <row r="62" spans="1:9" x14ac:dyDescent="0.3">
      <c r="A62" s="1" t="s">
        <v>14</v>
      </c>
      <c r="B62" s="1" t="s">
        <v>109</v>
      </c>
      <c r="C62" s="6">
        <v>0</v>
      </c>
      <c r="D62" s="1"/>
      <c r="E62" s="1"/>
      <c r="F62" s="1"/>
      <c r="G62" s="1"/>
      <c r="H62" s="1"/>
    </row>
    <row r="63" spans="1:9" x14ac:dyDescent="0.3">
      <c r="A63" s="1" t="s">
        <v>16</v>
      </c>
      <c r="B63" s="1" t="s">
        <v>110</v>
      </c>
      <c r="C63" s="6">
        <v>0</v>
      </c>
      <c r="D63" s="1"/>
      <c r="E63" s="1"/>
      <c r="F63" s="1"/>
      <c r="G63" s="1"/>
      <c r="H63" s="1"/>
    </row>
    <row r="64" spans="1:9" x14ac:dyDescent="0.3">
      <c r="A64" s="1" t="s">
        <v>18</v>
      </c>
      <c r="B64" s="1" t="s">
        <v>111</v>
      </c>
      <c r="C64" s="6">
        <v>0</v>
      </c>
      <c r="D64" s="1"/>
      <c r="E64" s="1"/>
      <c r="F64" s="1"/>
      <c r="G64" s="1"/>
      <c r="H64" s="1"/>
    </row>
    <row r="65" spans="1:8" x14ac:dyDescent="0.3">
      <c r="A65" s="1" t="s">
        <v>20</v>
      </c>
      <c r="B65" s="1" t="s">
        <v>112</v>
      </c>
      <c r="C65" s="6">
        <v>0</v>
      </c>
      <c r="D65" s="1"/>
      <c r="E65" s="1"/>
      <c r="F65" s="1"/>
      <c r="G65" s="1"/>
      <c r="H65" s="1"/>
    </row>
    <row r="66" spans="1:8" x14ac:dyDescent="0.3">
      <c r="A66" s="1" t="s">
        <v>22</v>
      </c>
      <c r="B66" s="1" t="s">
        <v>113</v>
      </c>
      <c r="C66" s="6">
        <v>0</v>
      </c>
      <c r="D66" s="1"/>
    </row>
    <row r="67" spans="1:8" x14ac:dyDescent="0.3">
      <c r="A67" s="1" t="s">
        <v>114</v>
      </c>
      <c r="B67" s="1" t="s">
        <v>115</v>
      </c>
      <c r="C67" s="6">
        <v>0</v>
      </c>
      <c r="D67" s="1"/>
      <c r="E67" s="1"/>
      <c r="F67" s="1"/>
      <c r="G67" s="1"/>
      <c r="H67" s="1"/>
    </row>
    <row r="68" spans="1:8" x14ac:dyDescent="0.3">
      <c r="A68" s="1" t="s">
        <v>116</v>
      </c>
      <c r="B68" s="1" t="s">
        <v>117</v>
      </c>
      <c r="C68" s="6">
        <v>0</v>
      </c>
      <c r="D68" s="1"/>
      <c r="E68" s="23"/>
    </row>
    <row r="69" spans="1:8" x14ac:dyDescent="0.3">
      <c r="A69" s="1" t="s">
        <v>118</v>
      </c>
      <c r="B69" s="1" t="s">
        <v>119</v>
      </c>
      <c r="C69" s="6">
        <v>0</v>
      </c>
      <c r="D69" s="1"/>
      <c r="E69" s="1"/>
      <c r="F69" s="1"/>
      <c r="G69" s="1"/>
      <c r="H69" s="1"/>
    </row>
    <row r="70" spans="1:8" x14ac:dyDescent="0.3">
      <c r="A70" s="1" t="s">
        <v>120</v>
      </c>
      <c r="B70" s="1" t="s">
        <v>121</v>
      </c>
      <c r="C70" s="6">
        <v>0</v>
      </c>
      <c r="D70" s="1"/>
      <c r="E70" s="1"/>
      <c r="F70" s="1"/>
      <c r="G70" s="1"/>
      <c r="H70" s="1"/>
    </row>
    <row r="71" spans="1:8" x14ac:dyDescent="0.3">
      <c r="A71" s="1" t="s">
        <v>122</v>
      </c>
      <c r="B71" s="1" t="s">
        <v>123</v>
      </c>
      <c r="C71" s="6">
        <v>0</v>
      </c>
      <c r="D71" s="1"/>
      <c r="F71" s="1"/>
      <c r="G71" s="1"/>
    </row>
    <row r="72" spans="1:8" x14ac:dyDescent="0.3">
      <c r="A72" s="1" t="s">
        <v>124</v>
      </c>
      <c r="B72" s="1" t="s">
        <v>125</v>
      </c>
      <c r="C72" s="6">
        <v>0</v>
      </c>
      <c r="D72" s="1"/>
    </row>
    <row r="73" spans="1:8" x14ac:dyDescent="0.3">
      <c r="A73" s="1" t="s">
        <v>126</v>
      </c>
      <c r="B73" s="1" t="s">
        <v>127</v>
      </c>
      <c r="C73" s="6">
        <v>0</v>
      </c>
      <c r="D73" s="1"/>
      <c r="F73" s="1"/>
      <c r="G73" s="1"/>
      <c r="H73" s="1"/>
    </row>
    <row r="74" spans="1:8" x14ac:dyDescent="0.3">
      <c r="A74" s="1" t="s">
        <v>128</v>
      </c>
      <c r="B74" s="1" t="s">
        <v>129</v>
      </c>
      <c r="C74" s="6">
        <v>0</v>
      </c>
      <c r="D74" s="1"/>
      <c r="E74" s="23"/>
      <c r="F74" s="1"/>
      <c r="G74" s="1"/>
      <c r="H74" s="1"/>
    </row>
    <row r="75" spans="1:8" x14ac:dyDescent="0.3">
      <c r="A75" s="1" t="s">
        <v>130</v>
      </c>
      <c r="B75" s="1" t="s">
        <v>131</v>
      </c>
      <c r="C75" s="6">
        <v>0</v>
      </c>
      <c r="D75" s="1"/>
      <c r="E75" s="23"/>
      <c r="F75" s="1"/>
      <c r="G75" s="1"/>
      <c r="H75" s="1"/>
    </row>
    <row r="76" spans="1:8" x14ac:dyDescent="0.3">
      <c r="A76" s="1" t="s">
        <v>132</v>
      </c>
      <c r="B76" s="1" t="s">
        <v>133</v>
      </c>
      <c r="C76" s="6">
        <v>0</v>
      </c>
      <c r="D76" s="1"/>
      <c r="E76" s="23"/>
      <c r="F76" s="1"/>
      <c r="G76" s="1"/>
      <c r="H76" s="1"/>
    </row>
    <row r="77" spans="1:8" x14ac:dyDescent="0.3">
      <c r="A77" s="1" t="s">
        <v>134</v>
      </c>
      <c r="B77" s="1" t="s">
        <v>135</v>
      </c>
      <c r="C77" s="6">
        <v>0</v>
      </c>
      <c r="D77" s="1"/>
      <c r="E77" s="23"/>
      <c r="F77" s="1"/>
      <c r="G77" s="1"/>
      <c r="H77" s="1"/>
    </row>
    <row r="78" spans="1:8" x14ac:dyDescent="0.3">
      <c r="A78" s="1" t="s">
        <v>136</v>
      </c>
      <c r="B78" s="1" t="s">
        <v>137</v>
      </c>
      <c r="C78" s="6">
        <v>0</v>
      </c>
      <c r="D78" s="1"/>
      <c r="F78" s="1"/>
      <c r="G78" s="1"/>
      <c r="H78" s="1"/>
    </row>
    <row r="79" spans="1:8" x14ac:dyDescent="0.3">
      <c r="A79" s="1" t="s">
        <v>138</v>
      </c>
      <c r="B79" s="1" t="s">
        <v>139</v>
      </c>
      <c r="C79" s="6">
        <v>0</v>
      </c>
      <c r="D79" s="1"/>
      <c r="E79" s="1" t="s">
        <v>140</v>
      </c>
      <c r="F79" s="1"/>
      <c r="G79" s="1"/>
      <c r="H79" s="1"/>
    </row>
    <row r="80" spans="1:8" x14ac:dyDescent="0.3">
      <c r="A80" s="1" t="s">
        <v>141</v>
      </c>
      <c r="B80" s="1" t="s">
        <v>142</v>
      </c>
      <c r="C80" s="6">
        <v>0</v>
      </c>
      <c r="D80" s="1"/>
      <c r="E80" s="26"/>
    </row>
    <row r="81" spans="1:17" x14ac:dyDescent="0.3">
      <c r="A81" s="1" t="s">
        <v>143</v>
      </c>
      <c r="B81" s="1" t="s">
        <v>144</v>
      </c>
      <c r="C81" s="6">
        <v>0</v>
      </c>
      <c r="D81" s="1"/>
      <c r="E81" s="7">
        <v>229.47</v>
      </c>
      <c r="F81" s="1" t="s">
        <v>145</v>
      </c>
      <c r="G81" s="1"/>
      <c r="H81" s="1"/>
      <c r="K81" s="7">
        <v>99</v>
      </c>
      <c r="L81" s="1" t="s">
        <v>146</v>
      </c>
      <c r="N81" s="7">
        <v>24.3</v>
      </c>
      <c r="O81" s="1" t="s">
        <v>147</v>
      </c>
      <c r="P81" s="1"/>
      <c r="Q81" s="1"/>
    </row>
    <row r="82" spans="1:17" x14ac:dyDescent="0.3">
      <c r="A82" s="1" t="s">
        <v>148</v>
      </c>
      <c r="B82" s="1" t="s">
        <v>149</v>
      </c>
      <c r="C82" s="6">
        <v>0</v>
      </c>
      <c r="D82" s="1"/>
      <c r="E82" s="1"/>
      <c r="F82" s="1"/>
      <c r="G82" s="1"/>
      <c r="H82" s="1"/>
    </row>
    <row r="83" spans="1:17" x14ac:dyDescent="0.3">
      <c r="A83" s="1" t="s">
        <v>150</v>
      </c>
      <c r="B83" s="1" t="s">
        <v>151</v>
      </c>
      <c r="C83" s="6">
        <v>0</v>
      </c>
      <c r="D83" s="1"/>
      <c r="E83" s="1"/>
      <c r="F83" s="1"/>
      <c r="G83" s="1"/>
      <c r="H83" s="1"/>
    </row>
    <row r="84" spans="1:17" x14ac:dyDescent="0.3">
      <c r="A84" s="1" t="s">
        <v>152</v>
      </c>
      <c r="B84" s="1" t="s">
        <v>153</v>
      </c>
      <c r="C84" s="6">
        <v>0</v>
      </c>
      <c r="D84" s="1"/>
      <c r="E84" s="1"/>
      <c r="F84" s="1"/>
      <c r="G84" s="1"/>
      <c r="H84" s="1"/>
    </row>
    <row r="85" spans="1:17" x14ac:dyDescent="0.3">
      <c r="A85" s="1" t="s">
        <v>154</v>
      </c>
      <c r="B85" s="1" t="s">
        <v>155</v>
      </c>
      <c r="C85" s="6">
        <v>0</v>
      </c>
      <c r="D85" s="1"/>
      <c r="E85" s="1" t="s">
        <v>156</v>
      </c>
      <c r="F85" s="1"/>
      <c r="G85" s="1"/>
      <c r="H85" s="1"/>
    </row>
    <row r="86" spans="1:17" x14ac:dyDescent="0.3">
      <c r="A86" s="1" t="s">
        <v>157</v>
      </c>
      <c r="B86" s="1" t="s">
        <v>158</v>
      </c>
      <c r="C86" s="6">
        <v>0</v>
      </c>
      <c r="D86" s="1"/>
      <c r="E86" s="1"/>
      <c r="F86" s="1"/>
      <c r="G86" s="1"/>
      <c r="H86" s="1"/>
    </row>
    <row r="87" spans="1:17" x14ac:dyDescent="0.3">
      <c r="A87" s="1" t="s">
        <v>159</v>
      </c>
      <c r="B87" s="1" t="s">
        <v>160</v>
      </c>
      <c r="C87" s="6">
        <v>0</v>
      </c>
      <c r="D87" s="1"/>
      <c r="E87" s="1"/>
      <c r="F87" s="1"/>
      <c r="G87" s="1"/>
      <c r="H87" s="1"/>
    </row>
    <row r="88" spans="1:17" x14ac:dyDescent="0.3">
      <c r="A88" s="1" t="s">
        <v>161</v>
      </c>
      <c r="B88" s="1" t="s">
        <v>162</v>
      </c>
      <c r="C88" s="6">
        <v>0</v>
      </c>
      <c r="D88" s="1"/>
      <c r="E88" s="1"/>
      <c r="F88" s="1"/>
      <c r="G88" s="1"/>
      <c r="H88" s="1"/>
    </row>
    <row r="89" spans="1:17" x14ac:dyDescent="0.3">
      <c r="A89" s="1" t="s">
        <v>163</v>
      </c>
      <c r="B89" s="1" t="s">
        <v>164</v>
      </c>
      <c r="C89" s="6">
        <v>0</v>
      </c>
      <c r="D89" s="10"/>
      <c r="E89" s="1"/>
      <c r="F89" s="1"/>
      <c r="G89" s="1"/>
      <c r="H89" s="1"/>
      <c r="I89" s="1"/>
    </row>
    <row r="90" spans="1:17" x14ac:dyDescent="0.3">
      <c r="A90" s="1" t="s">
        <v>165</v>
      </c>
      <c r="B90" s="1" t="s">
        <v>166</v>
      </c>
      <c r="C90" s="6">
        <v>0</v>
      </c>
      <c r="D90" s="10"/>
      <c r="F90" s="1"/>
      <c r="G90" s="1"/>
      <c r="H90" s="26"/>
      <c r="I90" s="1"/>
      <c r="J90" s="1"/>
      <c r="K90" s="1"/>
      <c r="N90" s="1"/>
      <c r="O90" s="1"/>
      <c r="P90" s="1"/>
      <c r="Q90" s="1"/>
    </row>
    <row r="91" spans="1:17" x14ac:dyDescent="0.3">
      <c r="A91" s="1" t="s">
        <v>167</v>
      </c>
      <c r="B91" s="1" t="s">
        <v>168</v>
      </c>
      <c r="C91" s="6">
        <v>0</v>
      </c>
      <c r="H91" s="1"/>
      <c r="I91" s="1"/>
    </row>
    <row r="92" spans="1:17" x14ac:dyDescent="0.3">
      <c r="A92" s="1" t="s">
        <v>169</v>
      </c>
      <c r="B92" s="1" t="s">
        <v>170</v>
      </c>
      <c r="C92" s="6">
        <v>0</v>
      </c>
      <c r="H92" s="1"/>
      <c r="I92" s="1"/>
    </row>
    <row r="93" spans="1:17" x14ac:dyDescent="0.3">
      <c r="A93" s="1"/>
      <c r="B93" s="1"/>
    </row>
    <row r="94" spans="1:17" x14ac:dyDescent="0.3">
      <c r="A94" s="5"/>
      <c r="B94" s="47" t="s">
        <v>171</v>
      </c>
      <c r="C94" s="51">
        <f>SUM(C95:C106)</f>
        <v>0</v>
      </c>
    </row>
    <row r="95" spans="1:17" x14ac:dyDescent="0.3">
      <c r="A95" s="1" t="s">
        <v>31</v>
      </c>
      <c r="B95" s="1" t="s">
        <v>172</v>
      </c>
      <c r="C95" s="6">
        <v>0</v>
      </c>
      <c r="E95" s="1" t="s">
        <v>173</v>
      </c>
    </row>
    <row r="96" spans="1:17" x14ac:dyDescent="0.3">
      <c r="A96" s="1" t="s">
        <v>33</v>
      </c>
      <c r="B96" s="1" t="s">
        <v>174</v>
      </c>
      <c r="C96" s="6">
        <v>0</v>
      </c>
      <c r="E96" s="1" t="s">
        <v>175</v>
      </c>
    </row>
    <row r="97" spans="1:19" x14ac:dyDescent="0.3">
      <c r="A97" s="1" t="s">
        <v>35</v>
      </c>
      <c r="B97" s="1" t="s">
        <v>176</v>
      </c>
      <c r="C97" s="6">
        <v>0</v>
      </c>
      <c r="E97" s="7">
        <v>56.87</v>
      </c>
      <c r="F97" s="1" t="s">
        <v>177</v>
      </c>
      <c r="G97" s="1"/>
      <c r="H97" s="1"/>
    </row>
    <row r="98" spans="1:19" x14ac:dyDescent="0.3">
      <c r="A98" s="1" t="s">
        <v>40</v>
      </c>
      <c r="B98" s="1" t="s">
        <v>178</v>
      </c>
      <c r="C98" s="6">
        <v>0</v>
      </c>
    </row>
    <row r="99" spans="1:19" x14ac:dyDescent="0.3">
      <c r="A99" s="1" t="s">
        <v>42</v>
      </c>
      <c r="B99" s="1" t="s">
        <v>179</v>
      </c>
      <c r="C99" s="6">
        <v>0</v>
      </c>
      <c r="D99" s="1"/>
      <c r="E99" s="7">
        <v>140.24</v>
      </c>
      <c r="F99" s="1" t="s">
        <v>180</v>
      </c>
      <c r="G99" s="1"/>
      <c r="H99" s="7">
        <v>149.44</v>
      </c>
      <c r="I99" s="1" t="s">
        <v>181</v>
      </c>
      <c r="J99" s="1"/>
      <c r="K99" s="1"/>
      <c r="L99" s="7">
        <v>206.91</v>
      </c>
      <c r="M99" s="1" t="s">
        <v>182</v>
      </c>
      <c r="N99" s="1"/>
      <c r="P99" s="26" t="s">
        <v>183</v>
      </c>
      <c r="Q99" s="1"/>
      <c r="R99" s="1"/>
      <c r="S99" s="1"/>
    </row>
    <row r="100" spans="1:19" x14ac:dyDescent="0.3">
      <c r="A100" s="1" t="s">
        <v>45</v>
      </c>
      <c r="B100" s="1" t="s">
        <v>184</v>
      </c>
      <c r="C100" s="6">
        <v>0</v>
      </c>
      <c r="E100" s="1" t="s">
        <v>185</v>
      </c>
      <c r="H100" s="27">
        <v>276.41000000000003</v>
      </c>
      <c r="I100" s="1" t="s">
        <v>186</v>
      </c>
      <c r="J100" s="26" t="s">
        <v>187</v>
      </c>
      <c r="K100" s="1"/>
      <c r="L100" s="1"/>
      <c r="M100" s="1"/>
      <c r="R100" s="26"/>
      <c r="S100" s="1"/>
    </row>
    <row r="101" spans="1:19" x14ac:dyDescent="0.3">
      <c r="A101" s="1" t="s">
        <v>47</v>
      </c>
      <c r="B101" s="1" t="s">
        <v>188</v>
      </c>
      <c r="C101" s="6">
        <v>0</v>
      </c>
    </row>
    <row r="102" spans="1:19" x14ac:dyDescent="0.3">
      <c r="A102" s="1" t="s">
        <v>49</v>
      </c>
      <c r="B102" s="1" t="s">
        <v>189</v>
      </c>
      <c r="C102" s="6">
        <v>0</v>
      </c>
    </row>
    <row r="103" spans="1:19" x14ac:dyDescent="0.3">
      <c r="A103" s="1" t="s">
        <v>51</v>
      </c>
      <c r="B103" s="1" t="s">
        <v>190</v>
      </c>
      <c r="C103" s="6">
        <v>0</v>
      </c>
    </row>
    <row r="104" spans="1:19" x14ac:dyDescent="0.3">
      <c r="A104" s="1" t="s">
        <v>53</v>
      </c>
      <c r="B104" s="1" t="s">
        <v>191</v>
      </c>
      <c r="C104" s="6">
        <v>0</v>
      </c>
    </row>
    <row r="105" spans="1:19" x14ac:dyDescent="0.3">
      <c r="A105" s="1" t="s">
        <v>55</v>
      </c>
      <c r="B105" s="1" t="s">
        <v>192</v>
      </c>
      <c r="C105" s="6">
        <v>0</v>
      </c>
    </row>
    <row r="106" spans="1:19" x14ac:dyDescent="0.3">
      <c r="A106" s="1" t="s">
        <v>57</v>
      </c>
      <c r="B106" s="1" t="s">
        <v>193</v>
      </c>
      <c r="C106" s="6">
        <v>0</v>
      </c>
    </row>
    <row r="107" spans="1:19" x14ac:dyDescent="0.3">
      <c r="C107" s="6"/>
    </row>
    <row r="108" spans="1:19" ht="15" thickBot="1" x14ac:dyDescent="0.35">
      <c r="C108" s="6"/>
    </row>
    <row r="109" spans="1:19" ht="15" thickBot="1" x14ac:dyDescent="0.35">
      <c r="A109" s="28"/>
      <c r="B109" s="48" t="s">
        <v>194</v>
      </c>
      <c r="C109" s="49">
        <f>C38+C44+C60+C94</f>
        <v>0</v>
      </c>
    </row>
    <row r="110" spans="1:19" x14ac:dyDescent="0.3">
      <c r="C110" s="6"/>
    </row>
    <row r="111" spans="1:19" x14ac:dyDescent="0.3">
      <c r="A111" s="19"/>
      <c r="B111" s="19"/>
      <c r="C111" s="2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9" ht="15" thickBot="1" x14ac:dyDescent="0.35"/>
    <row r="113" spans="1:10" ht="15" thickBot="1" x14ac:dyDescent="0.35">
      <c r="B113" s="30" t="s">
        <v>195</v>
      </c>
      <c r="C113" s="31">
        <f>C34-C109</f>
        <v>0</v>
      </c>
    </row>
    <row r="114" spans="1:10" ht="15" thickBot="1" x14ac:dyDescent="0.35">
      <c r="D114" s="1"/>
      <c r="E114" s="1"/>
      <c r="F114" s="1"/>
      <c r="G114" s="1"/>
      <c r="H114" s="1"/>
      <c r="I114" s="1"/>
      <c r="J114" s="1"/>
    </row>
    <row r="115" spans="1:10" ht="15" thickBot="1" x14ac:dyDescent="0.35">
      <c r="A115" s="1"/>
      <c r="B115" s="50" t="s">
        <v>196</v>
      </c>
      <c r="C115" s="32"/>
      <c r="D115" s="1"/>
      <c r="E115" s="1"/>
      <c r="F115" s="1"/>
      <c r="G115" s="1"/>
      <c r="H115" s="1"/>
      <c r="I115" s="1"/>
      <c r="J115" s="1"/>
    </row>
    <row r="116" spans="1:10" ht="15.6" x14ac:dyDescent="0.3">
      <c r="B116" s="33"/>
      <c r="C116" s="34"/>
    </row>
    <row r="117" spans="1:10" x14ac:dyDescent="0.3">
      <c r="A117" s="1"/>
      <c r="B117" s="35" t="s">
        <v>197</v>
      </c>
      <c r="C117" s="55">
        <f>(560.82+140.2+168.35)*1.06</f>
        <v>921.5322000000001</v>
      </c>
      <c r="D117" s="1" t="s">
        <v>198</v>
      </c>
      <c r="E117" s="1"/>
      <c r="F117" s="1"/>
      <c r="G117" s="1"/>
      <c r="H117" s="1"/>
      <c r="I117" s="1"/>
    </row>
    <row r="118" spans="1:10" x14ac:dyDescent="0.3">
      <c r="B118" s="35" t="s">
        <v>199</v>
      </c>
      <c r="C118" s="56"/>
    </row>
    <row r="119" spans="1:10" x14ac:dyDescent="0.3">
      <c r="B119" s="53" t="s">
        <v>200</v>
      </c>
      <c r="C119" s="36">
        <f>C18+C22+C27-C39-C40-C61-C62-C63-C64-C65-C78-C79/2-C80-C89/2-C90-C95-C96-C97-C99-C106-C117-C118</f>
        <v>-921.5322000000001</v>
      </c>
      <c r="D119" s="1" t="s">
        <v>201</v>
      </c>
    </row>
    <row r="120" spans="1:10" x14ac:dyDescent="0.3">
      <c r="B120" s="35"/>
      <c r="C120" s="34"/>
      <c r="D120" s="1" t="s">
        <v>202</v>
      </c>
    </row>
    <row r="121" spans="1:10" x14ac:dyDescent="0.3">
      <c r="B121" s="35" t="s">
        <v>203</v>
      </c>
      <c r="C121" s="57">
        <v>0</v>
      </c>
    </row>
    <row r="122" spans="1:10" x14ac:dyDescent="0.3">
      <c r="A122" s="37"/>
      <c r="B122" s="38"/>
      <c r="C122" s="39"/>
      <c r="D122" s="10"/>
      <c r="E122" s="1"/>
      <c r="F122" s="1"/>
      <c r="G122" s="1"/>
      <c r="H122" s="1"/>
      <c r="I122" s="1"/>
    </row>
    <row r="123" spans="1:10" ht="15" thickBot="1" x14ac:dyDescent="0.35">
      <c r="A123" s="37"/>
      <c r="B123" s="54" t="s">
        <v>204</v>
      </c>
      <c r="C123" s="40" t="e">
        <f>C119/C121</f>
        <v>#DIV/0!</v>
      </c>
      <c r="D123" s="10"/>
      <c r="E123" s="1"/>
      <c r="F123" s="1"/>
      <c r="G123" s="1"/>
      <c r="H123" s="1"/>
      <c r="I123" s="1"/>
    </row>
    <row r="124" spans="1:10" x14ac:dyDescent="0.3">
      <c r="A124" s="41"/>
      <c r="B124" s="10"/>
      <c r="C124" s="41"/>
      <c r="D124" s="10"/>
      <c r="E124" s="1"/>
      <c r="F124" s="1"/>
      <c r="G124" s="1"/>
      <c r="H124" s="1"/>
      <c r="I124" s="1"/>
    </row>
    <row r="125" spans="1:10" x14ac:dyDescent="0.3">
      <c r="B125" s="10"/>
      <c r="D125" s="10"/>
    </row>
    <row r="126" spans="1:10" x14ac:dyDescent="0.3">
      <c r="B126" s="10"/>
      <c r="D126" s="10"/>
    </row>
    <row r="127" spans="1:10" x14ac:dyDescent="0.3">
      <c r="B127" s="10"/>
    </row>
  </sheetData>
  <mergeCells count="2">
    <mergeCell ref="A1:B1"/>
    <mergeCell ref="C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Caelen - Formaat vzw</dc:creator>
  <cp:lastModifiedBy>Gudrun Caelen - Formaat vzw</cp:lastModifiedBy>
  <dcterms:created xsi:type="dcterms:W3CDTF">2023-02-01T12:46:05Z</dcterms:created>
  <dcterms:modified xsi:type="dcterms:W3CDTF">2023-02-01T12:53:56Z</dcterms:modified>
</cp:coreProperties>
</file>